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.2\schet\АКТУАЛИЗАЦИЯ КЪМ 18.12.2024\"/>
    </mc:Choice>
  </mc:AlternateContent>
  <bookViews>
    <workbookView xWindow="0" yWindow="0" windowWidth="19200" windowHeight="11595"/>
  </bookViews>
  <sheets>
    <sheet name="Общо" sheetId="1" r:id="rId1"/>
    <sheet name="1.ОТДЕЛ ОБРАЗОВАНИЕ" sheetId="2" r:id="rId2"/>
    <sheet name="2.СУ ХРИСТО БОТЕВ С.ЧЕПИНЦИ" sheetId="3" r:id="rId3"/>
    <sheet name="3.СУ СВ.СВ.КИРИЛ И МЕТОДИЙ ГР.Р" sheetId="4" r:id="rId4"/>
  </sheets>
  <definedNames>
    <definedName name="_xlnm.Print_Titles" localSheetId="0">Общо!$A:$T,Общо!$11:$11</definedName>
  </definedNames>
  <calcPr calcId="152511"/>
</workbook>
</file>

<file path=xl/calcChain.xml><?xml version="1.0" encoding="utf-8"?>
<calcChain xmlns="http://schemas.openxmlformats.org/spreadsheetml/2006/main">
  <c r="E90" i="1" l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D90" i="1"/>
  <c r="C90" i="1"/>
  <c r="C79" i="1" l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D76" i="1"/>
  <c r="F76" i="1"/>
  <c r="H76" i="1"/>
  <c r="I76" i="1"/>
  <c r="K76" i="1"/>
  <c r="L76" i="1"/>
  <c r="M76" i="1"/>
  <c r="N76" i="1"/>
  <c r="P76" i="1"/>
  <c r="Q76" i="1"/>
  <c r="S76" i="1"/>
  <c r="T76" i="1"/>
  <c r="C76" i="1"/>
  <c r="G22" i="1"/>
  <c r="C22" i="1" l="1"/>
  <c r="C2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C49" i="1"/>
  <c r="C55" i="1"/>
  <c r="D57" i="1"/>
  <c r="C75" i="1"/>
  <c r="C100" i="1"/>
  <c r="C99" i="1" s="1"/>
  <c r="D106" i="1"/>
  <c r="E106" i="1"/>
  <c r="F106" i="1"/>
  <c r="G106" i="1"/>
  <c r="H106" i="1"/>
  <c r="I106" i="1"/>
  <c r="J106" i="1"/>
  <c r="K106" i="1"/>
  <c r="L106" i="1"/>
  <c r="M106" i="1"/>
  <c r="N106" i="1"/>
  <c r="P106" i="1"/>
  <c r="Q106" i="1"/>
  <c r="R106" i="1"/>
  <c r="S106" i="1"/>
  <c r="T106" i="1"/>
  <c r="C106" i="1"/>
  <c r="M112" i="1"/>
  <c r="I112" i="1"/>
  <c r="D113" i="1"/>
  <c r="E113" i="1"/>
  <c r="E112" i="1" s="1"/>
  <c r="F113" i="1"/>
  <c r="G113" i="1"/>
  <c r="G112" i="1" s="1"/>
  <c r="H113" i="1"/>
  <c r="I113" i="1"/>
  <c r="J113" i="1"/>
  <c r="K113" i="1"/>
  <c r="K112" i="1" s="1"/>
  <c r="L113" i="1"/>
  <c r="M113" i="1"/>
  <c r="N113" i="1"/>
  <c r="O113" i="1"/>
  <c r="O112" i="1" s="1"/>
  <c r="P113" i="1"/>
  <c r="Q113" i="1"/>
  <c r="R113" i="1"/>
  <c r="R112" i="1" s="1"/>
  <c r="S113" i="1"/>
  <c r="S112" i="1" s="1"/>
  <c r="T113" i="1"/>
  <c r="C113" i="1"/>
  <c r="F120" i="1"/>
  <c r="G120" i="1"/>
  <c r="H120" i="1"/>
  <c r="I120" i="1"/>
  <c r="J120" i="1"/>
  <c r="K120" i="1"/>
  <c r="L120" i="1"/>
  <c r="M120" i="1"/>
  <c r="N120" i="1"/>
  <c r="P120" i="1"/>
  <c r="Q120" i="1"/>
  <c r="R120" i="1"/>
  <c r="S120" i="1"/>
  <c r="T120" i="1"/>
  <c r="D120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C124" i="1"/>
  <c r="L132" i="1"/>
  <c r="D133" i="1"/>
  <c r="D132" i="1" s="1"/>
  <c r="F133" i="1"/>
  <c r="F132" i="1" s="1"/>
  <c r="G133" i="1"/>
  <c r="G132" i="1" s="1"/>
  <c r="H133" i="1"/>
  <c r="H132" i="1" s="1"/>
  <c r="I133" i="1"/>
  <c r="I132" i="1" s="1"/>
  <c r="J133" i="1"/>
  <c r="J132" i="1" s="1"/>
  <c r="K133" i="1"/>
  <c r="K132" i="1" s="1"/>
  <c r="L133" i="1"/>
  <c r="M133" i="1"/>
  <c r="M132" i="1" s="1"/>
  <c r="N133" i="1"/>
  <c r="N132" i="1" s="1"/>
  <c r="O133" i="1"/>
  <c r="O132" i="1" s="1"/>
  <c r="P133" i="1"/>
  <c r="P132" i="1" s="1"/>
  <c r="Q133" i="1"/>
  <c r="Q132" i="1" s="1"/>
  <c r="R133" i="1"/>
  <c r="R132" i="1" s="1"/>
  <c r="S133" i="1"/>
  <c r="S132" i="1" s="1"/>
  <c r="T133" i="1"/>
  <c r="C133" i="1"/>
  <c r="C132" i="1" s="1"/>
  <c r="Q112" i="1" l="1"/>
  <c r="N112" i="1"/>
  <c r="J112" i="1"/>
  <c r="F112" i="1"/>
  <c r="T112" i="1"/>
  <c r="P112" i="1"/>
  <c r="L112" i="1"/>
  <c r="H112" i="1"/>
  <c r="D112" i="1"/>
  <c r="C21" i="1"/>
  <c r="C15" i="1"/>
  <c r="C14" i="1" s="1"/>
  <c r="D17" i="1"/>
  <c r="F17" i="1"/>
  <c r="G17" i="1"/>
  <c r="H17" i="1"/>
  <c r="I17" i="1"/>
  <c r="K17" i="1"/>
  <c r="L17" i="1"/>
  <c r="M17" i="1"/>
  <c r="N17" i="1"/>
  <c r="P17" i="1"/>
  <c r="Q17" i="1"/>
  <c r="R17" i="1"/>
  <c r="S17" i="1"/>
  <c r="T17" i="1"/>
  <c r="D28" i="1"/>
  <c r="E28" i="1"/>
  <c r="F28" i="1"/>
  <c r="G28" i="1"/>
  <c r="G21" i="1" s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F54" i="1"/>
  <c r="N54" i="1"/>
  <c r="D55" i="1"/>
  <c r="D54" i="1" s="1"/>
  <c r="F55" i="1"/>
  <c r="G55" i="1"/>
  <c r="H55" i="1"/>
  <c r="H54" i="1" s="1"/>
  <c r="I55" i="1"/>
  <c r="J55" i="1"/>
  <c r="J54" i="1" s="1"/>
  <c r="K55" i="1"/>
  <c r="L55" i="1"/>
  <c r="L54" i="1" s="1"/>
  <c r="M55" i="1"/>
  <c r="N55" i="1"/>
  <c r="O55" i="1"/>
  <c r="P55" i="1"/>
  <c r="P54" i="1" s="1"/>
  <c r="Q55" i="1"/>
  <c r="R55" i="1"/>
  <c r="R54" i="1" s="1"/>
  <c r="S55" i="1"/>
  <c r="T55" i="1"/>
  <c r="T54" i="1" s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C57" i="1"/>
  <c r="C54" i="1" s="1"/>
  <c r="Q54" i="1" l="1"/>
  <c r="M54" i="1"/>
  <c r="S54" i="1"/>
  <c r="O54" i="1"/>
  <c r="K54" i="1"/>
  <c r="G54" i="1"/>
  <c r="I54" i="1"/>
  <c r="G13" i="1"/>
  <c r="C71" i="1"/>
  <c r="C70" i="1" s="1"/>
  <c r="C69" i="1" s="1"/>
  <c r="H75" i="1"/>
  <c r="M75" i="1"/>
  <c r="P75" i="1"/>
  <c r="T75" i="1"/>
  <c r="D75" i="1"/>
  <c r="F75" i="1"/>
  <c r="G75" i="1"/>
  <c r="I75" i="1"/>
  <c r="K75" i="1"/>
  <c r="L75" i="1"/>
  <c r="N75" i="1"/>
  <c r="Q75" i="1"/>
  <c r="R75" i="1"/>
  <c r="S75" i="1"/>
  <c r="D104" i="1"/>
  <c r="D103" i="1" s="1"/>
  <c r="E104" i="1"/>
  <c r="E103" i="1" s="1"/>
  <c r="F104" i="1"/>
  <c r="F103" i="1" s="1"/>
  <c r="G104" i="1"/>
  <c r="G103" i="1" s="1"/>
  <c r="H104" i="1"/>
  <c r="H103" i="1" s="1"/>
  <c r="I104" i="1"/>
  <c r="I103" i="1" s="1"/>
  <c r="J104" i="1"/>
  <c r="J103" i="1" s="1"/>
  <c r="K104" i="1"/>
  <c r="K103" i="1" s="1"/>
  <c r="L104" i="1"/>
  <c r="L103" i="1" s="1"/>
  <c r="M104" i="1"/>
  <c r="M103" i="1" s="1"/>
  <c r="N104" i="1"/>
  <c r="N103" i="1" s="1"/>
  <c r="O104" i="1"/>
  <c r="O103" i="1" s="1"/>
  <c r="P104" i="1"/>
  <c r="P103" i="1" s="1"/>
  <c r="Q104" i="1"/>
  <c r="Q103" i="1" s="1"/>
  <c r="R104" i="1"/>
  <c r="S104" i="1"/>
  <c r="S103" i="1" s="1"/>
  <c r="T104" i="1"/>
  <c r="T103" i="1" s="1"/>
  <c r="C104" i="1"/>
  <c r="C63" i="1"/>
  <c r="C62" i="1" s="1"/>
  <c r="D63" i="1" l="1"/>
  <c r="D62" i="1" s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C120" i="1" l="1"/>
  <c r="C112" i="1" s="1"/>
  <c r="C103" i="1" s="1"/>
  <c r="C61" i="1" s="1"/>
  <c r="T100" i="1"/>
  <c r="T99" i="1" s="1"/>
  <c r="T61" i="1" s="1"/>
  <c r="S100" i="1"/>
  <c r="S99" i="1" s="1"/>
  <c r="S61" i="1" s="1"/>
  <c r="R100" i="1"/>
  <c r="R99" i="1" s="1"/>
  <c r="R61" i="1" s="1"/>
  <c r="Q100" i="1"/>
  <c r="Q99" i="1" s="1"/>
  <c r="Q61" i="1" s="1"/>
  <c r="P100" i="1"/>
  <c r="P99" i="1" s="1"/>
  <c r="P61" i="1" s="1"/>
  <c r="O100" i="1"/>
  <c r="O99" i="1" s="1"/>
  <c r="O61" i="1" s="1"/>
  <c r="N100" i="1"/>
  <c r="N99" i="1" s="1"/>
  <c r="N61" i="1" s="1"/>
  <c r="M100" i="1"/>
  <c r="M99" i="1" s="1"/>
  <c r="M61" i="1" s="1"/>
  <c r="L100" i="1"/>
  <c r="L99" i="1" s="1"/>
  <c r="L61" i="1" s="1"/>
  <c r="K100" i="1"/>
  <c r="K99" i="1" s="1"/>
  <c r="J100" i="1"/>
  <c r="J99" i="1" s="1"/>
  <c r="J61" i="1" s="1"/>
  <c r="I100" i="1"/>
  <c r="I99" i="1" s="1"/>
  <c r="I61" i="1" s="1"/>
  <c r="H100" i="1"/>
  <c r="H99" i="1" s="1"/>
  <c r="H61" i="1" s="1"/>
  <c r="G100" i="1"/>
  <c r="G99" i="1" s="1"/>
  <c r="G61" i="1" s="1"/>
  <c r="G12" i="1" s="1"/>
  <c r="F100" i="1"/>
  <c r="F99" i="1" s="1"/>
  <c r="F61" i="1" s="1"/>
  <c r="E100" i="1"/>
  <c r="E99" i="1" s="1"/>
  <c r="E61" i="1" s="1"/>
  <c r="D100" i="1"/>
  <c r="D99" i="1" s="1"/>
  <c r="T71" i="1"/>
  <c r="S71" i="1"/>
  <c r="R71" i="1"/>
  <c r="Q71" i="1"/>
  <c r="P71" i="1"/>
  <c r="O71" i="1"/>
  <c r="N71" i="1"/>
  <c r="M71" i="1"/>
  <c r="L71" i="1"/>
  <c r="K71" i="1"/>
  <c r="K70" i="1" s="1"/>
  <c r="K69" i="1" s="1"/>
  <c r="K61" i="1" s="1"/>
  <c r="J71" i="1"/>
  <c r="I71" i="1"/>
  <c r="H71" i="1"/>
  <c r="G71" i="1"/>
  <c r="F71" i="1"/>
  <c r="E71" i="1"/>
  <c r="D71" i="1"/>
  <c r="D70" i="1" s="1"/>
  <c r="D69" i="1" s="1"/>
  <c r="T22" i="1"/>
  <c r="S22" i="1"/>
  <c r="R22" i="1"/>
  <c r="R21" i="1" s="1"/>
  <c r="R13" i="1" s="1"/>
  <c r="Q22" i="1"/>
  <c r="Q21" i="1" s="1"/>
  <c r="Q13" i="1" s="1"/>
  <c r="P22" i="1"/>
  <c r="O22" i="1"/>
  <c r="O21" i="1" s="1"/>
  <c r="N22" i="1"/>
  <c r="N21" i="1" s="1"/>
  <c r="N13" i="1" s="1"/>
  <c r="M22" i="1"/>
  <c r="M21" i="1" s="1"/>
  <c r="M13" i="1" s="1"/>
  <c r="L22" i="1"/>
  <c r="K22" i="1"/>
  <c r="J22" i="1"/>
  <c r="J21" i="1" s="1"/>
  <c r="I22" i="1"/>
  <c r="I21" i="1" s="1"/>
  <c r="I13" i="1" s="1"/>
  <c r="H22" i="1"/>
  <c r="F22" i="1"/>
  <c r="F21" i="1" s="1"/>
  <c r="F13" i="1" s="1"/>
  <c r="E22" i="1"/>
  <c r="D22" i="1"/>
  <c r="D21" i="1" s="1"/>
  <c r="D13" i="1" s="1"/>
  <c r="C18" i="1"/>
  <c r="C17" i="1" s="1"/>
  <c r="C13" i="1" s="1"/>
  <c r="I12" i="1" l="1"/>
  <c r="D61" i="1"/>
  <c r="D12" i="1" s="1"/>
  <c r="K21" i="1"/>
  <c r="K13" i="1" s="1"/>
  <c r="K12" i="1" s="1"/>
  <c r="S21" i="1"/>
  <c r="S13" i="1" s="1"/>
  <c r="S12" i="1" s="1"/>
  <c r="F12" i="1"/>
  <c r="C12" i="1"/>
  <c r="H21" i="1"/>
  <c r="H13" i="1" s="1"/>
  <c r="H12" i="1" s="1"/>
  <c r="L21" i="1"/>
  <c r="L13" i="1" s="1"/>
  <c r="L12" i="1" s="1"/>
  <c r="P21" i="1"/>
  <c r="P13" i="1" s="1"/>
  <c r="P12" i="1" s="1"/>
  <c r="T21" i="1"/>
  <c r="T13" i="1" s="1"/>
  <c r="T12" i="1" s="1"/>
  <c r="M12" i="1"/>
  <c r="N12" i="1"/>
  <c r="Q12" i="1"/>
</calcChain>
</file>

<file path=xl/sharedStrings.xml><?xml version="1.0" encoding="utf-8"?>
<sst xmlns="http://schemas.openxmlformats.org/spreadsheetml/2006/main" count="632" uniqueCount="261">
  <si>
    <t>ОБЩИНА</t>
  </si>
  <si>
    <t>Рудозем</t>
  </si>
  <si>
    <t>КОД ПО ЕБК</t>
  </si>
  <si>
    <t>7108</t>
  </si>
  <si>
    <t>РАЗЧЕТ ЗА ФИНАНСИРАНЕ НА КАПИТАЛОВИТЕ РАЗХОДИ</t>
  </si>
  <si>
    <t>план/отчет за периода:  2024 Ноември</t>
  </si>
  <si>
    <t>§</t>
  </si>
  <si>
    <t>Информация за наименованието, местонахождението и функционално предназначение на обектите за строителство и за основен ремонт, за ППР, за придобиване на ДМА, НДМА, земя и  капиталови трансфери</t>
  </si>
  <si>
    <t>Година начало - година край на изпълнение на обекта</t>
  </si>
  <si>
    <t>Сметна стойност</t>
  </si>
  <si>
    <t>Усвоено до края на предходната година</t>
  </si>
  <si>
    <t>Уточнен план   /к.6 = к.9 + к.12 + к.14 + к.17 + к.20/</t>
  </si>
  <si>
    <t>Усвоено към  отчетния период    /к.7 = к.10 + к.13 + к.15 + к.18 + к.21/</t>
  </si>
  <si>
    <t>Източници на финансиране, в т.ч.:</t>
  </si>
  <si>
    <t>Предоставени целеви субсидии и трансфери от държавния бюджет и трансфери от други бюджетни организации</t>
  </si>
  <si>
    <t>Преходен остатък  по бюджета с източник целеви субсидии и трансфери от държавния бюджет и от други бюджетни организации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</si>
  <si>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</si>
  <si>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</si>
  <si>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Европейски средства, със съответното съфинансиране</t>
  </si>
  <si>
    <t>Параграф по ЕБК 31-11; 31-12; 31-13; 31-18; 61-00</t>
  </si>
  <si>
    <t>Уточнен план</t>
  </si>
  <si>
    <t xml:space="preserve">в т.ч. от 31-13 </t>
  </si>
  <si>
    <t>Усвоено към  отчетния период</t>
  </si>
  <si>
    <t>в т.ч. от 31-13</t>
  </si>
  <si>
    <t>Параграф по ЕБК: 45-00; 46-00; 64-00;74-00; 78-00; 80-12; 83-11; 83-12; 83-71; 83-72; Други източници</t>
  </si>
  <si>
    <t>код на ССЕС - 42, 96, 97, 98</t>
  </si>
  <si>
    <t>9a</t>
  </si>
  <si>
    <t>10a</t>
  </si>
  <si>
    <t>ОБЩО</t>
  </si>
  <si>
    <t>5100</t>
  </si>
  <si>
    <t>Основен ремонт на дълготрайни материални активи</t>
  </si>
  <si>
    <t>Функция 02</t>
  </si>
  <si>
    <t>Отбрана и сигурност</t>
  </si>
  <si>
    <t>Обект</t>
  </si>
  <si>
    <t>2284</t>
  </si>
  <si>
    <t>Възстановяване на улица в ПИ 740 в с.Сопота, с.Сопота</t>
  </si>
  <si>
    <t xml:space="preserve">3118 (план:23892 лв., усвоено:22488 лв.);
</t>
  </si>
  <si>
    <t>Функция 03</t>
  </si>
  <si>
    <t>Образование</t>
  </si>
  <si>
    <t>3311</t>
  </si>
  <si>
    <t>СМР по въвеждане на мерки за енергийна ефективност на детски градини с.Елховец, село Елховец</t>
  </si>
  <si>
    <t>2024-2024</t>
  </si>
  <si>
    <t xml:space="preserve">42 (план:129064 лв., усвоено:129064 лв.);
</t>
  </si>
  <si>
    <t>СМР по въвеждане на мерки за енергийна ефективност на детска градина с.Чепинци, село Чепинци</t>
  </si>
  <si>
    <t xml:space="preserve">42 (план:328897 лв., усвоено:328897 лв.);
</t>
  </si>
  <si>
    <t>Функция 06</t>
  </si>
  <si>
    <t>Жилищно строителство, благоустройство, комунално стопанство и опазване на околната среда</t>
  </si>
  <si>
    <t>6606</t>
  </si>
  <si>
    <t>РЕКОНСТРУКЦИЯ УЛ.ВАСИЛ ЛЕВСКИ, ОБЩИНА РУДОЗЕМ</t>
  </si>
  <si>
    <t>Реконструкция на улица от ПТ 47, с.Равнината, ОБЩИНА РУДОЗЕМ</t>
  </si>
  <si>
    <t xml:space="preserve">6100 (план:757785 лв., усвоено:529166 лв.);
</t>
  </si>
  <si>
    <t>6619</t>
  </si>
  <si>
    <t>Благоустрояване на паркови пространства и площад  гр.Рудозем  в УПИ IX, кв.39
/парк за отдих, парко места за МПС/, ОБЩИНА РУДОЗЕМ</t>
  </si>
  <si>
    <t xml:space="preserve">3113 (план:78910 лв., усвоено:78910 лв.);
</t>
  </si>
  <si>
    <t>Благоустрояване на парково пространство в УПИ IX кв.39 гр.Рудозем, ОБЩИНА РУДОЗЕМ</t>
  </si>
  <si>
    <t xml:space="preserve">6100 (план:52605 лв., усвоено:52605 лв.);
</t>
  </si>
  <si>
    <t>Реконструкция на улица от ПТ 42 с.Равнината, ОБЩИНА РУДОЗЕМ</t>
  </si>
  <si>
    <t xml:space="preserve">3113 (план:5724 лв., усвоено:5724 лв.);
6100 (план:48995 лв., усвоено:48995 лв.);
</t>
  </si>
  <si>
    <t>ППР</t>
  </si>
  <si>
    <t>ППР и авторски надзор за основен ремонт на междублоково пространство около ул.Ат.Буров, гр.Рудозем, ОБЩИНА РУДОЗЕМ</t>
  </si>
  <si>
    <t xml:space="preserve">3113 (план:12000 лв., усвоено:9960 лв.);
</t>
  </si>
  <si>
    <t>Реконструкция на ул от ПТ 47 с.Равнината, авторски и строителен надзор, ппр, ОБЩИНА РУДОЗЕМ</t>
  </si>
  <si>
    <t xml:space="preserve">3113 (план:10422 лв., усвоено:10422 лв.);
</t>
  </si>
  <si>
    <t>ППР и авторск надзор на улица в с.Бяла река от О.Т.55 до О.Т.126, дължина 346м., ОБЩИНА РУДОЗЕМ</t>
  </si>
  <si>
    <t xml:space="preserve">3113 (план:5720 лв., усвоено:4752 лв.);
</t>
  </si>
  <si>
    <t>ППР  и авторски надзор на улица Снежанка, с.Чепинци, ОБЩИНА РУДОЗЕМ</t>
  </si>
  <si>
    <t xml:space="preserve">3113 (план:12000 лв., усвоено:0 лв.);
</t>
  </si>
  <si>
    <t>ППР и авторски надзор за основен ремонт на улици кв.Възраждане -ул.П.Р Славейков, ОБЩИНА РУДОЗЕМ</t>
  </si>
  <si>
    <t xml:space="preserve">3113 (план:3432 лв., усвоено:2760 лв.);
</t>
  </si>
  <si>
    <t>ППР и авторски наздор на улица в м.Мемиевска, с.Чепинци о.т.411 до о.т.406, ОБЩИНА РУДОЗЕМ</t>
  </si>
  <si>
    <t xml:space="preserve">3113 (план:6000 лв., усвоено:4800 лв.);
</t>
  </si>
  <si>
    <t>ППР и авторски надзор за изграждане на улици в с.Чепинци от о.т.491 до о.т.558, ОБЩИНА РУДОЗЕМ</t>
  </si>
  <si>
    <t xml:space="preserve">3113 (план:6000 лв., усвоено:0 лв.);
</t>
  </si>
  <si>
    <t>ППР и авторск надзор на улица в с.Бяла река, улица от О.Т.54 до О.Т.-40, с дължина 358м., ОБЩИНА РУДОЗЕМ</t>
  </si>
  <si>
    <t xml:space="preserve">3113 (план:9750 лв., усвоено:0 лв.);
</t>
  </si>
  <si>
    <t>ППР и авторски надзор за основен ремонт на улица кв.Възраждане - ул.Софроний Врачански, ОБЩИНА РУДОЗЕМ</t>
  </si>
  <si>
    <t>ППР и авторски надзор за основен ремонт на улица кв.Възраждане - ул.Васил Априлов, ОБЩИНА РУДОЗЕМ</t>
  </si>
  <si>
    <t>ППР и авторски надзор за основен ремонт на улица кв.Възраждане - ул.Петър Беров, ОБЩИНА РУДОЗЕМ</t>
  </si>
  <si>
    <t>ППР и авторски надзор за основен ремонт на улица кв.Възраждане - ул.Братя Миладинови, ОБЩИНА РУДОЗЕМ</t>
  </si>
  <si>
    <t>ППР и авторски надзор за основен ремонт на улица кв.Възраждане - ул.Георги Сава Раковски, ОБЩИНА РУДОЗЕМ</t>
  </si>
  <si>
    <t>ППР и авторски надзор за основен ремонт на улица кв.Възраждане - ул.Любен Каравелов, ОБЩИНА РУДОЗЕМ</t>
  </si>
  <si>
    <t xml:space="preserve">3113 (план:4408 лв., усвоено:2760 лв.);
</t>
  </si>
  <si>
    <t xml:space="preserve">3113 (план:0 лв., усвоено:0 лв.);
</t>
  </si>
  <si>
    <t>ППР улица м.Хаджарско, с.Елховец, село Елховец</t>
  </si>
  <si>
    <t xml:space="preserve">3113 (план:15315 лв., усвоено:0 лв.);
</t>
  </si>
  <si>
    <t>ППР ул.Ела, кв.Оскрушево, гр.Рудозем, ОБЩИНА РУДОЗЕМ</t>
  </si>
  <si>
    <t xml:space="preserve">3113 (план:4580 лв., усвоено:0 лв.);
</t>
  </si>
  <si>
    <t>ППР ул.Бор, кв.Оскрушево, гр.Рудозем, ОБЩИНА РУДОЗЕМ</t>
  </si>
  <si>
    <t xml:space="preserve">3113 (план:1700 лв., усвоено:0 лв.);
</t>
  </si>
  <si>
    <t>ППР ул.Бук, кв.Оскрушево, гр.Рудозем, ОБЩИНА РУДОЗЕМ</t>
  </si>
  <si>
    <t xml:space="preserve">3113 (план:12720 лв., усвоено:0 лв.);
</t>
  </si>
  <si>
    <t>ППР улица с.Борие, община Рудозем, ОБЩИНА РУДОЗЕМ</t>
  </si>
  <si>
    <t xml:space="preserve">3113 (план:20000 лв., усвоено:0 лв.);
</t>
  </si>
  <si>
    <t>ППР на улица Байкушевска, с.Елховец, село Елховец</t>
  </si>
  <si>
    <t xml:space="preserve">3113 (план:8268 лв., усвоено:8268 лв.);
</t>
  </si>
  <si>
    <t>инженеринг</t>
  </si>
  <si>
    <t>Основен ремонт на паркинг в УПИ 9 кв.39 в гр.Рудозем инженеринг и строителен надзор, ОБЩИНА РУДОЗЕМ</t>
  </si>
  <si>
    <t>Основен ремонт на ул.Хан Крум, гр.Рудозем, инженеринг и строителен надзор, ОБЩИНА РУДОЗЕМ</t>
  </si>
  <si>
    <t>Основен ремонт на ул.Захари Стоянов, инженеринг и строителен надзор, ОБЩИНА РУДОЗЕМ</t>
  </si>
  <si>
    <t>ППР и СМР на поливна система на парк в кв.39, ОБЩИНА РУДОЗЕМ</t>
  </si>
  <si>
    <t xml:space="preserve">3113 (план:31242 лв., усвоено:10242 лв.);
</t>
  </si>
  <si>
    <t>Функция 08</t>
  </si>
  <si>
    <t>Икономически дейности и услуги</t>
  </si>
  <si>
    <t>8832</t>
  </si>
  <si>
    <t>Рехабил.на път SML 248/III-8683/Смилян-Букаците-Горово-граница общ.Смолян-Витина-Елховец /III-8681/ от км.8+300 до км.12+100, ОБЩИНА РУДОЗЕМ</t>
  </si>
  <si>
    <t xml:space="preserve">3113 (план:259240 лв., усвоено:0 лв.);
</t>
  </si>
  <si>
    <t>ППР и осъществяване на авторски надзор на обект път SML 2212 Бърчево-Равнината-Вълчан, ОБЩИНА РУДОЗЕМ</t>
  </si>
  <si>
    <t xml:space="preserve">3113 (план:35880 лв., усвоено:35880 лв.);
</t>
  </si>
  <si>
    <t>ППР и осъществяване на авторски надзор на обект път SML 2248 III-8686 Смилян-Букаците-Горово-граница общ.Смолян-Витина Елховец III8608, ОБЩИНА РУДОЗЕМ</t>
  </si>
  <si>
    <t xml:space="preserve">3113 (план:17000 лв., усвоено:14280 лв.);
</t>
  </si>
  <si>
    <t>ППР на път SML2248 III 8683 Смилян-Букаците-Горово-Витина- Елховец
8681 в участъка от км.8+300 до км.12+100 /кръстовище за село Елховец/, ОБЩИНА РУДОЗЕМ</t>
  </si>
  <si>
    <t xml:space="preserve">3113 (план:23112 лв., усвоено:23112 лв.);
</t>
  </si>
  <si>
    <t>5200</t>
  </si>
  <si>
    <t>Придобиване на дълготрайни материални активи</t>
  </si>
  <si>
    <t>Функция 01</t>
  </si>
  <si>
    <t>Общи държавни служби</t>
  </si>
  <si>
    <t>5201</t>
  </si>
  <si>
    <t>придобиване на компютри и хардуер</t>
  </si>
  <si>
    <t>1122</t>
  </si>
  <si>
    <t>Компютър ОбА, ОбА</t>
  </si>
  <si>
    <t xml:space="preserve">3112 (план:590 лв., усвоено:590 лв.);
</t>
  </si>
  <si>
    <t>Компютър 1 ОбА, ОбА</t>
  </si>
  <si>
    <t>Компютър, ОБЩИНА РУДОЗЕМ</t>
  </si>
  <si>
    <t xml:space="preserve">3113 (план:1300 лв., усвоено:1300 лв.);
</t>
  </si>
  <si>
    <t>Компютър 2, ОБЩИНА РУДОЗЕМ</t>
  </si>
  <si>
    <t>Компютър 1, ОБЩИНА РУДОЗЕМ</t>
  </si>
  <si>
    <t>5206</t>
  </si>
  <si>
    <t>изграждане на инфраструктурни обекти</t>
  </si>
  <si>
    <t>Транспортен мост над р.Елховска, с.Елховец</t>
  </si>
  <si>
    <t xml:space="preserve">3118 (план:6000 лв., усвоено:6000 лв.);
</t>
  </si>
  <si>
    <t>Подпорна стена под гробищен парк в с.Бърчево, с.Бърчево</t>
  </si>
  <si>
    <t xml:space="preserve">3118 (план:48386 лв., усвоено:47662 лв.);
</t>
  </si>
  <si>
    <t>Изграждане на ПС на ул.Атанас буров, ОБЩИНА РУДОЗЕМ</t>
  </si>
  <si>
    <t xml:space="preserve">3118 (план:100946 лв., усвоено:99847 лв.);
</t>
  </si>
  <si>
    <t>3322</t>
  </si>
  <si>
    <t>Компютърен модул, СУ Христо Ботев с.Чепинци</t>
  </si>
  <si>
    <t xml:space="preserve">3111 (план:1020 лв., усвоено:1020 лв.);
</t>
  </si>
  <si>
    <t>5203</t>
  </si>
  <si>
    <t>придобиване на друго оборудване, машини и съоръжения</t>
  </si>
  <si>
    <t>3389</t>
  </si>
  <si>
    <t>ППР и СМР за изграждане на газохранилище, ОБЩИНА РУДОЗЕМ</t>
  </si>
  <si>
    <t>Двуконтурен газов котел 25К, Отдел образование</t>
  </si>
  <si>
    <t xml:space="preserve">3111 (план:2604 лв., усвоено:2604 лв.);
</t>
  </si>
  <si>
    <t>Климатична инсталация за отопление на физ.салон, СУ Св.Св.Кирил и Методий</t>
  </si>
  <si>
    <t xml:space="preserve">3111 (план:45000 лв., усвоено:0 лв.);
</t>
  </si>
  <si>
    <t>КОПИРНА МАШИНА КАНОН IR2930, СУ Св.Св.Кирил и Методий</t>
  </si>
  <si>
    <t xml:space="preserve">3111 (план:4549 лв., усвоено:4549 лв.);
</t>
  </si>
  <si>
    <t>АКВАРИУМ С ОБОРУДВАНЕ, Отдел образование</t>
  </si>
  <si>
    <t xml:space="preserve">6400 (план:1390 лв., усвоено:1390 лв.);
</t>
  </si>
  <si>
    <t>ФОТОАПАРАТ, СУ Христо Ботев с.Чепинци</t>
  </si>
  <si>
    <t xml:space="preserve">3111 (план:2000 лв., усвоено:2000 лв.);
</t>
  </si>
  <si>
    <t>5205</t>
  </si>
  <si>
    <t>придобиване на стопански инвентар</t>
  </si>
  <si>
    <t>Съдомиялна ДГ с.Елховец, Отдел образование</t>
  </si>
  <si>
    <t xml:space="preserve">3111 (план:2500 лв., усвоено:2500 лв.);
</t>
  </si>
  <si>
    <t>Съдомиялна ДГ с.Рибница, Отдел образование</t>
  </si>
  <si>
    <t>Пералня, село Чепинци</t>
  </si>
  <si>
    <t xml:space="preserve">3111 (план:1600 лв., усвоено:1600 лв.);
</t>
  </si>
  <si>
    <t>Пързалка SL0014, ДГ Снежанка</t>
  </si>
  <si>
    <t xml:space="preserve">6400 (план:3438 лв., усвоено:3438 лв.);
</t>
  </si>
  <si>
    <t>Люлка SW0016, ДГ Снежанка</t>
  </si>
  <si>
    <t xml:space="preserve">6400 (план:2340 лв., усвоено:2340 лв.);
</t>
  </si>
  <si>
    <t>Готварска печка MFKE 1290, ДГ Снежанка</t>
  </si>
  <si>
    <t xml:space="preserve">3113 (план:8425 лв., усвоено:8425 лв.);
</t>
  </si>
  <si>
    <t>Функция 04</t>
  </si>
  <si>
    <t>Здравеопазване</t>
  </si>
  <si>
    <t>4469</t>
  </si>
  <si>
    <t>Апарат за обдишване, ОБЩИНА РУДОЗЕМ</t>
  </si>
  <si>
    <t>Рентген за панорамни графии, ОБЩИНА РУДОЗЕМ</t>
  </si>
  <si>
    <t xml:space="preserve">3111 (план:37000 лв., усвоено:41992 лв.);
</t>
  </si>
  <si>
    <t>6629</t>
  </si>
  <si>
    <t>Зарядна станция за електрически велосипеди, гр.Рудозем</t>
  </si>
  <si>
    <t xml:space="preserve">97 (план:54268 лв., усвоено:54268 лв.);
</t>
  </si>
  <si>
    <t>ФИТНЕС УРЕД КРОСТРЕНАЖОР OF0002, С.ЕЛХОВЕЦ</t>
  </si>
  <si>
    <t xml:space="preserve">6400 (план:1193 лв., усвоено:1193 лв.);
</t>
  </si>
  <si>
    <t>ФИТНЕС УРЕД ВЪЗДУШНА РАЗХОДКА OF0004, С.ЕЛХОВЕЦ</t>
  </si>
  <si>
    <t>ФИТНЕС УРЕД ЛОДКА OF0002, С.ЕЛХОВЕЦ</t>
  </si>
  <si>
    <t xml:space="preserve">6400 (план:1022 лв., усвоено:1022 лв.);
</t>
  </si>
  <si>
    <t>ФИТНЕС УРЕД МНОГОФУНКЦИОНАЛЕН 3 В 1 O0011, С.ЕЛХОВЕЦ</t>
  </si>
  <si>
    <t xml:space="preserve">6400 (план:2114 лв., усвоено:2114 лв.);
</t>
  </si>
  <si>
    <t>ТЕНИС НА МАСА ТТ0001, С.ЕЛХОВЕЦ</t>
  </si>
  <si>
    <t xml:space="preserve">6400 (план:1076 лв., усвоено:1076 лв.);
</t>
  </si>
  <si>
    <t>6603</t>
  </si>
  <si>
    <t>Водопровод извор Мочуре-Елховец-Рудозем, ОБЩИНА РУДОЗЕМ</t>
  </si>
  <si>
    <t xml:space="preserve">6100 (план:26440 лв., усвоено:26440 лв.);
</t>
  </si>
  <si>
    <t xml:space="preserve">9999 (план:5288 лв., усвоено:5288 лв.);
</t>
  </si>
  <si>
    <t>ВЪТРЕШНА КАНАЛ.И ВОДОПР.МРЕЖА ЕЛХОВЕЦ, ОБЩИНА РУДОЗЕМ</t>
  </si>
  <si>
    <t xml:space="preserve">6100 (план:368890 лв., усвоено:369662 лв.);
</t>
  </si>
  <si>
    <t xml:space="preserve">9999 (план:298733 лв., усвоено:299233 лв.);
</t>
  </si>
  <si>
    <t>СН по паркоустрояване и благоуст.на съществуващ обществен селищен парк ЛЕСОПАРК гр.Рудозем, ОБЩИНА РУДОЗЕМ</t>
  </si>
  <si>
    <t>Вътрешна водопроводна мрежа с.Чепинци, лот 10, село Чепинци</t>
  </si>
  <si>
    <t xml:space="preserve">6100 (план:211933 лв., усвоено:211933 лв.);
</t>
  </si>
  <si>
    <t xml:space="preserve">9999 (план:42387 лв., усвоено:42387 лв.);
</t>
  </si>
  <si>
    <t>Площад за релакс и фитнес на открито с.Рибница, село Рибница</t>
  </si>
  <si>
    <t xml:space="preserve">6400 (план:10270 лв., усвоено:11950 лв.);
</t>
  </si>
  <si>
    <t>Площадка-грижа за околната среда, предизвиква грижа към родното мяксто, село Чепинци</t>
  </si>
  <si>
    <t xml:space="preserve">6400 (план:15000 лв., усвоено:7324 лв.);
</t>
  </si>
  <si>
    <t>ППР и авторски надзор за изграждане на довеждащ водопровод с.Витина-с.Елховец, ОБЩИНА РУДОЗЕМ</t>
  </si>
  <si>
    <t xml:space="preserve">3113 (план:21600 лв., усвоено:19600 лв.);
</t>
  </si>
  <si>
    <t>ППР и авторски надзор канализация Рудозем-Главен колекто и речен праг, колектор от кв.Геоложка, ОБЩИНА РУДОЗЕМ</t>
  </si>
  <si>
    <t>ППР на пешеходен надлез към кв.Оскрушево, ОБЩИНА РУДОЗЕМ</t>
  </si>
  <si>
    <t>5219</t>
  </si>
  <si>
    <t>придобиване на други ДМА</t>
  </si>
  <si>
    <t>Съоръжения - спирки за градски транспорт, ОБЩИНА РУДОЗЕМ</t>
  </si>
  <si>
    <t xml:space="preserve">3113 (план:28800 лв., усвоено:28800 лв.);
</t>
  </si>
  <si>
    <t>Електрическо колело, ОБЩИНА РУДОЗЕМ</t>
  </si>
  <si>
    <t xml:space="preserve">97 (план:3372 лв., усвоено:3372 лв.);
</t>
  </si>
  <si>
    <t>Електрическо колело 1, ОБЩИНА РУДОЗЕМ</t>
  </si>
  <si>
    <t>Електрическо колело 2, ОБЩИНА РУДОЗЕМ</t>
  </si>
  <si>
    <t>Електрическо колело 3, ОБЩИНА РУДОЗЕМ</t>
  </si>
  <si>
    <t>Електрическо колело 4, ОБЩИНА РУДОЗЕМ</t>
  </si>
  <si>
    <t>Електрическо колело 5, ОБЩИНА РУДОЗЕМ</t>
  </si>
  <si>
    <t>5300</t>
  </si>
  <si>
    <t>Придобиване на нематериални дълготрайни активи</t>
  </si>
  <si>
    <t>5400</t>
  </si>
  <si>
    <t>Придобиване на земя</t>
  </si>
  <si>
    <t>5500</t>
  </si>
  <si>
    <t>Капиталови трансфери</t>
  </si>
  <si>
    <t>6100</t>
  </si>
  <si>
    <t>Трансфери между бюджети (нето)</t>
  </si>
  <si>
    <t>7400</t>
  </si>
  <si>
    <t>Получени/предоставени временни безлихвени заеми от/за ЦБ (нето)</t>
  </si>
  <si>
    <t>8300</t>
  </si>
  <si>
    <t>Заеми от банки и други лица в страната - нето (+/-)</t>
  </si>
  <si>
    <t>Функция 09</t>
  </si>
  <si>
    <t>Разходи некласифицирани в другите функции</t>
  </si>
  <si>
    <t>9997</t>
  </si>
  <si>
    <t>Заем към фонд Флаг за капиталови разходи, ОБЩИНА РУДОЗЕМ</t>
  </si>
  <si>
    <t xml:space="preserve">3113 (план:167000 лв., усвоено:0 лв.);
</t>
  </si>
  <si>
    <t>Главница по заем към Инвестбанк АД, ОБЩИНА РУДОЗЕМ</t>
  </si>
  <si>
    <t xml:space="preserve">3113 (план:133332 лв., усвоено:0 лв.);
</t>
  </si>
  <si>
    <t>Задължение към МФ, ОБЩИНА РУДОЗЕМ</t>
  </si>
  <si>
    <t xml:space="preserve">3113 (план:106317 лв., усвоено:0 лв.);
</t>
  </si>
  <si>
    <t>9300</t>
  </si>
  <si>
    <t>Друго финансиране - нето(+/-)</t>
  </si>
  <si>
    <t>Изготвил: Милена Русева, Главен счетоводител</t>
  </si>
  <si>
    <t>Главен счетоводител: Милена Русева, Главен счетоводител</t>
  </si>
  <si>
    <t>(име, фамилия, длъжност)</t>
  </si>
  <si>
    <t>(име, фамилия)</t>
  </si>
  <si>
    <t>Тел. за контакт: 0895447313</t>
  </si>
  <si>
    <t>email: schet_rudozem@abv.bg</t>
  </si>
  <si>
    <t>Съгласувал: Севдалин Странджалиев, Директор дирекция ФСД</t>
  </si>
  <si>
    <t>Ръководител: инж.Недко Кулевски, Кмет</t>
  </si>
  <si>
    <t>(име, фамилия, длъжност в звеното по чл. 5, ал.6 от Закона за устройство на територията)</t>
  </si>
  <si>
    <t>Тел. за контакт: 0893356774</t>
  </si>
  <si>
    <t>Тел. за контакт: 08999911202</t>
  </si>
  <si>
    <t>email: kmetrudozem@gmail.com</t>
  </si>
  <si>
    <t>дата</t>
  </si>
  <si>
    <t xml:space="preserve">Второстепенен разпоредител: </t>
  </si>
  <si>
    <t>ОТДЕЛ ОБРАЗОВАНИЕ</t>
  </si>
  <si>
    <t>СУ ХРИСТО БОТЕВ С.ЧЕПИНЦИ</t>
  </si>
  <si>
    <t>СУ СВ.СВ.КИРИЛ И МЕТОДИЙ ГР.РУДОЗЕМ</t>
  </si>
  <si>
    <t>Компютърен модул 2 бр, СУ Христо Ботев с.Чепинци</t>
  </si>
  <si>
    <t>Интерактивен дисплей Nova S3-75" , СУ Христо Ботев с. Чепинци</t>
  </si>
  <si>
    <t>Интерактивен дисплей Nova S3-65", СУ Христо Ботев с. Чепинци</t>
  </si>
  <si>
    <t>Плъзгаща бяла дъска за екран до 75", СУ Христо Ботев с. Чепинци</t>
  </si>
  <si>
    <t>Плъзгаща бяла дъска за екран до 65", СУ Христо Ботев с. Чепинци</t>
  </si>
  <si>
    <t xml:space="preserve">  План и отчет на капиталовите разходи на община Рудозем към 18.12.2024 г.</t>
  </si>
  <si>
    <t>Приложение № 2</t>
  </si>
  <si>
    <t xml:space="preserve">Пързалка , ДГ </t>
  </si>
  <si>
    <t>Маса, ДГ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</si>
</sst>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\ ##0"/>
  </numFmts>
  <fonts count="9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5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6"/>
      <color indexed="8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3" borderId="1" xfId="0" applyNumberFormat="1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0" borderId="0" xfId="0" applyFont="1" applyAlignment="1">
      <alignment horizontal="right"/>
    </xf>
    <xf numFmtId="0" fontId="2" fillId="7" borderId="0" xfId="0" applyFont="1" applyFill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14" fontId="4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8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zoomScale="78" zoomScaleNormal="78" workbookViewId="0">
      <pane xSplit="2" ySplit="11" topLeftCell="C90" activePane="bottomRight" state="frozen"/>
      <selection pane="topRight"/>
      <selection pane="bottomLeft"/>
      <selection pane="bottomRight" activeCell="F98" sqref="F98"/>
    </sheetView>
  </sheetViews>
  <sheetFormatPr defaultRowHeight="15" x14ac:dyDescent="0.25"/>
  <cols>
    <col min="1" max="1" width="9.140625" customWidth="1" collapsed="1"/>
    <col min="2" max="2" width="31.28515625" customWidth="1" collapsed="1"/>
    <col min="3" max="4" width="12.42578125" customWidth="1" collapsed="1"/>
    <col min="5" max="5" width="9.7109375" customWidth="1" collapsed="1"/>
    <col min="6" max="7" width="11.28515625" customWidth="1"/>
    <col min="8" max="8" width="10.7109375" customWidth="1" collapsed="1"/>
    <col min="9" max="9" width="12.5703125" customWidth="1"/>
    <col min="10" max="10" width="9.7109375" customWidth="1" collapsed="1"/>
    <col min="11" max="11" width="12.28515625" customWidth="1"/>
    <col min="12" max="12" width="11.5703125" customWidth="1"/>
    <col min="13" max="13" width="11.7109375" customWidth="1"/>
    <col min="15" max="15" width="9.7109375" customWidth="1" collapsed="1"/>
    <col min="16" max="16" width="11.42578125" customWidth="1"/>
    <col min="17" max="17" width="11.140625" customWidth="1"/>
    <col min="19" max="19" width="10.5703125" customWidth="1"/>
    <col min="20" max="20" width="11.5703125" customWidth="1"/>
  </cols>
  <sheetData>
    <row r="1" spans="1:20" s="11" customFormat="1" x14ac:dyDescent="0.25"/>
    <row r="2" spans="1:20" s="11" customFormat="1" ht="21" x14ac:dyDescent="0.35">
      <c r="A2" s="14" t="s">
        <v>257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R2" s="13" t="s">
        <v>258</v>
      </c>
      <c r="S2" s="13"/>
    </row>
    <row r="3" spans="1:20" ht="9" customHeight="1" thickBot="1" x14ac:dyDescent="0.3"/>
    <row r="4" spans="1:20" ht="21" customHeight="1" thickBot="1" x14ac:dyDescent="0.35">
      <c r="A4" s="10" t="s">
        <v>0</v>
      </c>
      <c r="B4" s="9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17.45" customHeight="1" thickBot="1" x14ac:dyDescent="0.35">
      <c r="A5" s="10" t="s">
        <v>2</v>
      </c>
      <c r="B5" s="9" t="s">
        <v>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ht="15.75" thickBot="1" x14ac:dyDescent="0.3"/>
    <row r="7" spans="1:20" ht="15" customHeight="1" thickBot="1" x14ac:dyDescent="0.3">
      <c r="A7" s="17" t="s">
        <v>6</v>
      </c>
      <c r="B7" s="17" t="s">
        <v>7</v>
      </c>
      <c r="C7" s="17" t="s">
        <v>11</v>
      </c>
      <c r="D7" s="17" t="s">
        <v>12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0.2" customHeight="1" thickBot="1" x14ac:dyDescent="0.3">
      <c r="A8" s="17"/>
      <c r="B8" s="17"/>
      <c r="C8" s="17"/>
      <c r="D8" s="17"/>
      <c r="E8" s="17" t="s">
        <v>13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75" customHeight="1" thickBot="1" x14ac:dyDescent="0.3">
      <c r="A9" s="17"/>
      <c r="B9" s="17"/>
      <c r="C9" s="17"/>
      <c r="D9" s="17"/>
      <c r="E9" s="17" t="s">
        <v>14</v>
      </c>
      <c r="F9" s="17"/>
      <c r="G9" s="17"/>
      <c r="H9" s="17"/>
      <c r="I9" s="17"/>
      <c r="J9" s="17" t="s">
        <v>15</v>
      </c>
      <c r="K9" s="17"/>
      <c r="L9" s="17"/>
      <c r="M9" s="17" t="s">
        <v>16</v>
      </c>
      <c r="N9" s="17"/>
      <c r="O9" s="17" t="s">
        <v>17</v>
      </c>
      <c r="P9" s="17"/>
      <c r="Q9" s="17"/>
      <c r="R9" s="17" t="s">
        <v>18</v>
      </c>
      <c r="S9" s="17"/>
      <c r="T9" s="17"/>
    </row>
    <row r="10" spans="1:20" ht="99.95" customHeight="1" thickBot="1" x14ac:dyDescent="0.3">
      <c r="A10" s="17"/>
      <c r="B10" s="17"/>
      <c r="C10" s="17"/>
      <c r="D10" s="17"/>
      <c r="E10" s="10" t="s">
        <v>19</v>
      </c>
      <c r="F10" s="10" t="s">
        <v>20</v>
      </c>
      <c r="G10" s="10" t="s">
        <v>21</v>
      </c>
      <c r="H10" s="10" t="s">
        <v>22</v>
      </c>
      <c r="I10" s="10" t="s">
        <v>23</v>
      </c>
      <c r="J10" s="10" t="s">
        <v>19</v>
      </c>
      <c r="K10" s="10" t="s">
        <v>20</v>
      </c>
      <c r="L10" s="10" t="s">
        <v>22</v>
      </c>
      <c r="M10" s="10" t="s">
        <v>20</v>
      </c>
      <c r="N10" s="10" t="s">
        <v>22</v>
      </c>
      <c r="O10" s="10" t="s">
        <v>24</v>
      </c>
      <c r="P10" s="10" t="s">
        <v>20</v>
      </c>
      <c r="Q10" s="10" t="s">
        <v>22</v>
      </c>
      <c r="R10" s="10" t="s">
        <v>25</v>
      </c>
      <c r="S10" s="10" t="s">
        <v>20</v>
      </c>
      <c r="T10" s="10" t="s">
        <v>22</v>
      </c>
    </row>
    <row r="11" spans="1:20" ht="15.75" thickBot="1" x14ac:dyDescent="0.3">
      <c r="A11" s="10">
        <v>1</v>
      </c>
      <c r="B11" s="10">
        <v>2</v>
      </c>
      <c r="C11" s="10">
        <v>6</v>
      </c>
      <c r="D11" s="10">
        <v>7</v>
      </c>
      <c r="E11" s="10">
        <v>8</v>
      </c>
      <c r="F11" s="10">
        <v>9</v>
      </c>
      <c r="G11" s="10" t="s">
        <v>26</v>
      </c>
      <c r="H11" s="10">
        <v>10</v>
      </c>
      <c r="I11" s="10" t="s">
        <v>27</v>
      </c>
      <c r="J11" s="10">
        <v>11</v>
      </c>
      <c r="K11" s="10">
        <v>12</v>
      </c>
      <c r="L11" s="10">
        <v>13</v>
      </c>
      <c r="M11" s="10">
        <v>14</v>
      </c>
      <c r="N11" s="10">
        <v>15</v>
      </c>
      <c r="O11" s="10">
        <v>16</v>
      </c>
      <c r="P11" s="10">
        <v>17</v>
      </c>
      <c r="Q11" s="10">
        <v>18</v>
      </c>
      <c r="R11" s="10">
        <v>19</v>
      </c>
      <c r="S11" s="10">
        <v>20</v>
      </c>
      <c r="T11" s="10">
        <v>21</v>
      </c>
    </row>
    <row r="12" spans="1:20" ht="15.75" thickBot="1" x14ac:dyDescent="0.3">
      <c r="A12" s="5"/>
      <c r="B12" s="5" t="s">
        <v>28</v>
      </c>
      <c r="C12" s="5">
        <f>C13+C61+C132+C137</f>
        <v>4375062</v>
      </c>
      <c r="D12" s="5">
        <f>D13+D61+D132+D137</f>
        <v>3089511</v>
      </c>
      <c r="E12" s="5"/>
      <c r="F12" s="5">
        <f>F13+F61+F132+F137</f>
        <v>1617457</v>
      </c>
      <c r="G12" s="5">
        <f>G13+G61+G132+G137</f>
        <v>1253600</v>
      </c>
      <c r="H12" s="5">
        <f>H13+H61+H132+H137</f>
        <v>971917</v>
      </c>
      <c r="I12" s="5">
        <f>I13+I61+I132+I137+600332</f>
        <v>1221582</v>
      </c>
      <c r="J12" s="5"/>
      <c r="K12" s="5">
        <f>K13+K61+K132+K137</f>
        <v>1372264</v>
      </c>
      <c r="L12" s="5">
        <f>L13+L61+L132+L137</f>
        <v>1143645</v>
      </c>
      <c r="M12" s="5">
        <f>M13+M61+M132+M137</f>
        <v>452371</v>
      </c>
      <c r="N12" s="5">
        <f>N13+N61+N132+N137</f>
        <v>57246</v>
      </c>
      <c r="O12" s="5"/>
      <c r="P12" s="5">
        <f>P13+P61+P132+P137</f>
        <v>381192</v>
      </c>
      <c r="Q12" s="5">
        <f>Q13+Q61+Q132+Q137</f>
        <v>381192</v>
      </c>
      <c r="R12" s="5"/>
      <c r="S12" s="5">
        <f>S13+S61+S132+S137</f>
        <v>532461</v>
      </c>
      <c r="T12" s="5">
        <f>T13+T61+T132+T137</f>
        <v>532461</v>
      </c>
    </row>
    <row r="13" spans="1:20" ht="34.5" customHeight="1" thickBot="1" x14ac:dyDescent="0.3">
      <c r="A13" s="1" t="s">
        <v>29</v>
      </c>
      <c r="B13" s="1" t="s">
        <v>30</v>
      </c>
      <c r="C13" s="1">
        <f>SUM(C14+C17+C21+C54)</f>
        <v>2293030</v>
      </c>
      <c r="D13" s="1">
        <f t="shared" ref="D13:T13" si="0">SUM(D14+D17+D21+D54)</f>
        <v>1700480</v>
      </c>
      <c r="E13" s="1"/>
      <c r="F13" s="1">
        <f t="shared" si="0"/>
        <v>694143</v>
      </c>
      <c r="G13" s="1">
        <f>SUM(G14+G17+G21+G54)</f>
        <v>592543</v>
      </c>
      <c r="H13" s="1">
        <f t="shared" si="0"/>
        <v>662125</v>
      </c>
      <c r="I13" s="1">
        <f t="shared" si="0"/>
        <v>560525</v>
      </c>
      <c r="J13" s="1"/>
      <c r="K13" s="1">
        <f t="shared" si="0"/>
        <v>780273</v>
      </c>
      <c r="L13" s="1">
        <f t="shared" si="0"/>
        <v>551654</v>
      </c>
      <c r="M13" s="1">
        <f t="shared" si="0"/>
        <v>360653</v>
      </c>
      <c r="N13" s="1">
        <f t="shared" si="0"/>
        <v>28740</v>
      </c>
      <c r="O13" s="1"/>
      <c r="P13" s="1">
        <f t="shared" si="0"/>
        <v>0</v>
      </c>
      <c r="Q13" s="1">
        <f t="shared" si="0"/>
        <v>0</v>
      </c>
      <c r="R13" s="1">
        <f t="shared" si="0"/>
        <v>0</v>
      </c>
      <c r="S13" s="1">
        <f t="shared" si="0"/>
        <v>457961</v>
      </c>
      <c r="T13" s="1">
        <f t="shared" si="0"/>
        <v>457961</v>
      </c>
    </row>
    <row r="14" spans="1:20" ht="30.75" thickBot="1" x14ac:dyDescent="0.3">
      <c r="A14" s="3" t="s">
        <v>31</v>
      </c>
      <c r="B14" s="3" t="s">
        <v>32</v>
      </c>
      <c r="C14" s="3">
        <f>C15</f>
        <v>22488</v>
      </c>
      <c r="D14" s="3">
        <v>22488</v>
      </c>
      <c r="E14" s="3"/>
      <c r="F14" s="3">
        <v>0</v>
      </c>
      <c r="G14" s="3">
        <v>0</v>
      </c>
      <c r="H14" s="3">
        <v>0</v>
      </c>
      <c r="I14" s="3">
        <v>0</v>
      </c>
      <c r="J14" s="3"/>
      <c r="K14" s="3">
        <v>22488</v>
      </c>
      <c r="L14" s="3">
        <v>22488</v>
      </c>
      <c r="M14" s="3">
        <v>0</v>
      </c>
      <c r="N14" s="3">
        <v>0</v>
      </c>
      <c r="O14" s="3"/>
      <c r="P14" s="3">
        <v>0</v>
      </c>
      <c r="Q14" s="3">
        <v>0</v>
      </c>
      <c r="R14" s="3"/>
      <c r="S14" s="3">
        <v>0</v>
      </c>
      <c r="T14" s="3">
        <v>0</v>
      </c>
    </row>
    <row r="15" spans="1:20" ht="15.75" thickBot="1" x14ac:dyDescent="0.3">
      <c r="A15" s="4"/>
      <c r="B15" s="4" t="s">
        <v>33</v>
      </c>
      <c r="C15" s="4">
        <f>C16</f>
        <v>22488</v>
      </c>
      <c r="D15" s="4">
        <v>22488</v>
      </c>
      <c r="E15" s="4"/>
      <c r="F15" s="4">
        <v>0</v>
      </c>
      <c r="G15" s="4">
        <v>0</v>
      </c>
      <c r="H15" s="4">
        <v>0</v>
      </c>
      <c r="I15" s="4">
        <v>0</v>
      </c>
      <c r="J15" s="4"/>
      <c r="K15" s="4">
        <v>22488</v>
      </c>
      <c r="L15" s="4">
        <v>22488</v>
      </c>
      <c r="M15" s="4">
        <v>0</v>
      </c>
      <c r="N15" s="4">
        <v>0</v>
      </c>
      <c r="O15" s="4"/>
      <c r="P15" s="4">
        <v>0</v>
      </c>
      <c r="Q15" s="4">
        <v>0</v>
      </c>
      <c r="R15" s="4"/>
      <c r="S15" s="4">
        <v>0</v>
      </c>
      <c r="T15" s="4">
        <v>0</v>
      </c>
    </row>
    <row r="16" spans="1:20" ht="30.75" thickBot="1" x14ac:dyDescent="0.3">
      <c r="A16" s="7" t="s">
        <v>34</v>
      </c>
      <c r="B16" s="6" t="s">
        <v>35</v>
      </c>
      <c r="C16" s="7">
        <v>22488</v>
      </c>
      <c r="D16" s="7">
        <v>22488</v>
      </c>
      <c r="E16" s="7"/>
      <c r="F16" s="7">
        <v>0</v>
      </c>
      <c r="G16" s="7">
        <v>0</v>
      </c>
      <c r="H16" s="7">
        <v>0</v>
      </c>
      <c r="I16" s="7">
        <v>0</v>
      </c>
      <c r="J16" s="7" t="s">
        <v>36</v>
      </c>
      <c r="K16" s="7">
        <v>22488</v>
      </c>
      <c r="L16" s="7">
        <v>22488</v>
      </c>
      <c r="M16" s="7">
        <v>0</v>
      </c>
      <c r="N16" s="7">
        <v>0</v>
      </c>
      <c r="O16" s="7"/>
      <c r="P16" s="7">
        <v>0</v>
      </c>
      <c r="Q16" s="7">
        <v>0</v>
      </c>
      <c r="R16" s="7"/>
      <c r="S16" s="7">
        <v>0</v>
      </c>
      <c r="T16" s="7">
        <v>0</v>
      </c>
    </row>
    <row r="17" spans="1:20" ht="30.75" thickBot="1" x14ac:dyDescent="0.3">
      <c r="A17" s="3" t="s">
        <v>37</v>
      </c>
      <c r="B17" s="3" t="s">
        <v>38</v>
      </c>
      <c r="C17" s="3">
        <f>C18</f>
        <v>457961</v>
      </c>
      <c r="D17" s="3">
        <f t="shared" ref="D17:T17" si="1">D18</f>
        <v>457961</v>
      </c>
      <c r="E17" s="3"/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/>
      <c r="K17" s="3">
        <f t="shared" si="1"/>
        <v>0</v>
      </c>
      <c r="L17" s="3">
        <f t="shared" si="1"/>
        <v>0</v>
      </c>
      <c r="M17" s="3">
        <f t="shared" si="1"/>
        <v>0</v>
      </c>
      <c r="N17" s="3">
        <f t="shared" si="1"/>
        <v>0</v>
      </c>
      <c r="O17" s="3"/>
      <c r="P17" s="3">
        <f t="shared" si="1"/>
        <v>0</v>
      </c>
      <c r="Q17" s="3">
        <f t="shared" si="1"/>
        <v>0</v>
      </c>
      <c r="R17" s="3">
        <f t="shared" si="1"/>
        <v>0</v>
      </c>
      <c r="S17" s="3">
        <f t="shared" si="1"/>
        <v>457961</v>
      </c>
      <c r="T17" s="3">
        <f t="shared" si="1"/>
        <v>457961</v>
      </c>
    </row>
    <row r="18" spans="1:20" ht="15.75" thickBot="1" x14ac:dyDescent="0.3">
      <c r="A18" s="4"/>
      <c r="B18" s="4" t="s">
        <v>33</v>
      </c>
      <c r="C18" s="4">
        <f>SUM(C19:C20)</f>
        <v>457961</v>
      </c>
      <c r="D18" s="4">
        <v>457961</v>
      </c>
      <c r="E18" s="4"/>
      <c r="F18" s="4">
        <v>0</v>
      </c>
      <c r="G18" s="4">
        <v>0</v>
      </c>
      <c r="H18" s="4">
        <v>0</v>
      </c>
      <c r="I18" s="4">
        <v>0</v>
      </c>
      <c r="J18" s="4"/>
      <c r="K18" s="4">
        <v>0</v>
      </c>
      <c r="L18" s="4">
        <v>0</v>
      </c>
      <c r="M18" s="4">
        <v>0</v>
      </c>
      <c r="N18" s="4">
        <v>0</v>
      </c>
      <c r="O18" s="4"/>
      <c r="P18" s="4">
        <v>0</v>
      </c>
      <c r="Q18" s="4">
        <v>0</v>
      </c>
      <c r="R18" s="4"/>
      <c r="S18" s="4">
        <v>457961</v>
      </c>
      <c r="T18" s="4">
        <v>457961</v>
      </c>
    </row>
    <row r="19" spans="1:20" ht="60.75" thickBot="1" x14ac:dyDescent="0.3">
      <c r="A19" s="7" t="s">
        <v>39</v>
      </c>
      <c r="B19" s="6" t="s">
        <v>40</v>
      </c>
      <c r="C19" s="7">
        <v>129064</v>
      </c>
      <c r="D19" s="7">
        <v>129064</v>
      </c>
      <c r="E19" s="7"/>
      <c r="F19" s="7">
        <v>0</v>
      </c>
      <c r="G19" s="7">
        <v>0</v>
      </c>
      <c r="H19" s="7">
        <v>0</v>
      </c>
      <c r="I19" s="7">
        <v>0</v>
      </c>
      <c r="J19" s="7"/>
      <c r="K19" s="7">
        <v>0</v>
      </c>
      <c r="L19" s="7">
        <v>0</v>
      </c>
      <c r="M19" s="7">
        <v>0</v>
      </c>
      <c r="N19" s="7">
        <v>0</v>
      </c>
      <c r="O19" s="7"/>
      <c r="P19" s="7">
        <v>0</v>
      </c>
      <c r="Q19" s="7">
        <v>0</v>
      </c>
      <c r="R19" s="7" t="s">
        <v>42</v>
      </c>
      <c r="S19" s="7">
        <v>129064</v>
      </c>
      <c r="T19" s="7">
        <v>129064</v>
      </c>
    </row>
    <row r="20" spans="1:20" ht="60.75" thickBot="1" x14ac:dyDescent="0.3">
      <c r="A20" s="7" t="s">
        <v>39</v>
      </c>
      <c r="B20" s="6" t="s">
        <v>43</v>
      </c>
      <c r="C20" s="7">
        <v>328897</v>
      </c>
      <c r="D20" s="7">
        <v>328897</v>
      </c>
      <c r="E20" s="7"/>
      <c r="F20" s="7">
        <v>0</v>
      </c>
      <c r="G20" s="7">
        <v>0</v>
      </c>
      <c r="H20" s="7">
        <v>0</v>
      </c>
      <c r="I20" s="7">
        <v>0</v>
      </c>
      <c r="J20" s="7"/>
      <c r="K20" s="7">
        <v>0</v>
      </c>
      <c r="L20" s="7">
        <v>0</v>
      </c>
      <c r="M20" s="7">
        <v>0</v>
      </c>
      <c r="N20" s="7">
        <v>0</v>
      </c>
      <c r="O20" s="7"/>
      <c r="P20" s="7">
        <v>0</v>
      </c>
      <c r="Q20" s="7">
        <v>0</v>
      </c>
      <c r="R20" s="7" t="s">
        <v>44</v>
      </c>
      <c r="S20" s="7">
        <v>328897</v>
      </c>
      <c r="T20" s="7">
        <v>328897</v>
      </c>
    </row>
    <row r="21" spans="1:20" ht="60.75" thickBot="1" x14ac:dyDescent="0.3">
      <c r="A21" s="3" t="s">
        <v>45</v>
      </c>
      <c r="B21" s="3" t="s">
        <v>46</v>
      </c>
      <c r="C21" s="3">
        <f>SUM(C22+C28+C49)</f>
        <v>1480069</v>
      </c>
      <c r="D21" s="3">
        <f t="shared" ref="D21:T21" si="2">SUM(D22+D28+D49)</f>
        <v>887520</v>
      </c>
      <c r="E21" s="3"/>
      <c r="F21" s="3">
        <f t="shared" si="2"/>
        <v>361631</v>
      </c>
      <c r="G21" s="3">
        <f t="shared" si="2"/>
        <v>260031</v>
      </c>
      <c r="H21" s="3">
        <f t="shared" si="2"/>
        <v>329614</v>
      </c>
      <c r="I21" s="3">
        <f t="shared" si="2"/>
        <v>228014</v>
      </c>
      <c r="J21" s="3">
        <f t="shared" si="2"/>
        <v>0</v>
      </c>
      <c r="K21" s="3">
        <f t="shared" si="2"/>
        <v>757785</v>
      </c>
      <c r="L21" s="3">
        <f t="shared" si="2"/>
        <v>529166</v>
      </c>
      <c r="M21" s="3">
        <f t="shared" si="2"/>
        <v>360653</v>
      </c>
      <c r="N21" s="3">
        <f t="shared" si="2"/>
        <v>28740</v>
      </c>
      <c r="O21" s="3">
        <f t="shared" si="2"/>
        <v>0</v>
      </c>
      <c r="P21" s="3">
        <f t="shared" si="2"/>
        <v>0</v>
      </c>
      <c r="Q21" s="3">
        <f t="shared" si="2"/>
        <v>0</v>
      </c>
      <c r="R21" s="3">
        <f t="shared" si="2"/>
        <v>0</v>
      </c>
      <c r="S21" s="3">
        <f t="shared" si="2"/>
        <v>0</v>
      </c>
      <c r="T21" s="3">
        <f t="shared" si="2"/>
        <v>0</v>
      </c>
    </row>
    <row r="22" spans="1:20" ht="15.75" thickBot="1" x14ac:dyDescent="0.3">
      <c r="A22" s="4"/>
      <c r="B22" s="4" t="s">
        <v>33</v>
      </c>
      <c r="C22" s="4">
        <f>SUM(C23:C27)</f>
        <v>972759</v>
      </c>
      <c r="D22" s="4">
        <f>SUM(D23:D27)</f>
        <v>744140</v>
      </c>
      <c r="E22" s="4">
        <f t="shared" ref="E22:T22" si="3">SUM(E23:E27)</f>
        <v>0</v>
      </c>
      <c r="F22" s="4">
        <f t="shared" si="3"/>
        <v>186234</v>
      </c>
      <c r="G22" s="4">
        <f>SUM(G23:G27)</f>
        <v>84634</v>
      </c>
      <c r="H22" s="4">
        <f t="shared" si="3"/>
        <v>186234</v>
      </c>
      <c r="I22" s="4">
        <f t="shared" si="3"/>
        <v>84634</v>
      </c>
      <c r="J22" s="4">
        <f t="shared" si="3"/>
        <v>0</v>
      </c>
      <c r="K22" s="4">
        <f t="shared" si="3"/>
        <v>757785</v>
      </c>
      <c r="L22" s="4">
        <f t="shared" si="3"/>
        <v>529166</v>
      </c>
      <c r="M22" s="4">
        <f t="shared" si="3"/>
        <v>28740</v>
      </c>
      <c r="N22" s="4">
        <f t="shared" si="3"/>
        <v>28740</v>
      </c>
      <c r="O22" s="4">
        <f t="shared" si="3"/>
        <v>0</v>
      </c>
      <c r="P22" s="4">
        <f t="shared" si="3"/>
        <v>0</v>
      </c>
      <c r="Q22" s="4">
        <f t="shared" si="3"/>
        <v>0</v>
      </c>
      <c r="R22" s="4">
        <f t="shared" si="3"/>
        <v>0</v>
      </c>
      <c r="S22" s="4">
        <f t="shared" si="3"/>
        <v>0</v>
      </c>
      <c r="T22" s="4">
        <f t="shared" si="3"/>
        <v>0</v>
      </c>
    </row>
    <row r="23" spans="1:20" ht="30.75" thickBot="1" x14ac:dyDescent="0.3">
      <c r="A23" s="7" t="s">
        <v>47</v>
      </c>
      <c r="B23" s="6" t="s">
        <v>48</v>
      </c>
      <c r="C23" s="7">
        <v>28740</v>
      </c>
      <c r="D23" s="7">
        <v>28740</v>
      </c>
      <c r="E23" s="7"/>
      <c r="F23" s="7">
        <v>0</v>
      </c>
      <c r="G23" s="7">
        <v>0</v>
      </c>
      <c r="H23" s="7">
        <v>0</v>
      </c>
      <c r="I23" s="7">
        <v>0</v>
      </c>
      <c r="J23" s="7"/>
      <c r="K23" s="7">
        <v>0</v>
      </c>
      <c r="L23" s="7">
        <v>0</v>
      </c>
      <c r="M23" s="7">
        <v>28740</v>
      </c>
      <c r="N23" s="7">
        <v>28740</v>
      </c>
      <c r="O23" s="7"/>
      <c r="P23" s="7">
        <v>0</v>
      </c>
      <c r="Q23" s="7">
        <v>0</v>
      </c>
      <c r="R23" s="7"/>
      <c r="S23" s="7">
        <v>0</v>
      </c>
      <c r="T23" s="7">
        <v>0</v>
      </c>
    </row>
    <row r="24" spans="1:20" ht="45.75" thickBot="1" x14ac:dyDescent="0.3">
      <c r="A24" s="7" t="s">
        <v>47</v>
      </c>
      <c r="B24" s="6" t="s">
        <v>49</v>
      </c>
      <c r="C24" s="7">
        <v>757785</v>
      </c>
      <c r="D24" s="7">
        <v>529166</v>
      </c>
      <c r="E24" s="7"/>
      <c r="F24" s="7">
        <v>0</v>
      </c>
      <c r="G24" s="7">
        <v>0</v>
      </c>
      <c r="H24" s="7">
        <v>0</v>
      </c>
      <c r="I24" s="7">
        <v>0</v>
      </c>
      <c r="J24" s="7" t="s">
        <v>50</v>
      </c>
      <c r="K24" s="7">
        <v>757785</v>
      </c>
      <c r="L24" s="7">
        <v>529166</v>
      </c>
      <c r="M24" s="7">
        <v>0</v>
      </c>
      <c r="N24" s="7">
        <v>0</v>
      </c>
      <c r="O24" s="7"/>
      <c r="P24" s="7">
        <v>0</v>
      </c>
      <c r="Q24" s="7">
        <v>0</v>
      </c>
      <c r="R24" s="7"/>
      <c r="S24" s="7">
        <v>0</v>
      </c>
      <c r="T24" s="7">
        <v>0</v>
      </c>
    </row>
    <row r="25" spans="1:20" ht="75.75" thickBot="1" x14ac:dyDescent="0.3">
      <c r="A25" s="7" t="s">
        <v>51</v>
      </c>
      <c r="B25" s="6" t="s">
        <v>52</v>
      </c>
      <c r="C25" s="7">
        <v>78910</v>
      </c>
      <c r="D25" s="7">
        <v>78910</v>
      </c>
      <c r="E25" s="7" t="s">
        <v>53</v>
      </c>
      <c r="F25" s="7">
        <v>78910</v>
      </c>
      <c r="G25" s="7">
        <v>78910</v>
      </c>
      <c r="H25" s="7">
        <v>78910</v>
      </c>
      <c r="I25" s="7">
        <v>78910</v>
      </c>
      <c r="J25" s="7"/>
      <c r="K25" s="7">
        <v>0</v>
      </c>
      <c r="L25" s="7">
        <v>0</v>
      </c>
      <c r="M25" s="7">
        <v>0</v>
      </c>
      <c r="N25" s="7">
        <v>0</v>
      </c>
      <c r="O25" s="7"/>
      <c r="P25" s="7">
        <v>0</v>
      </c>
      <c r="Q25" s="7">
        <v>0</v>
      </c>
      <c r="R25" s="7"/>
      <c r="S25" s="7">
        <v>0</v>
      </c>
      <c r="T25" s="7">
        <v>0</v>
      </c>
    </row>
    <row r="26" spans="1:20" ht="45.75" thickBot="1" x14ac:dyDescent="0.3">
      <c r="A26" s="7" t="s">
        <v>51</v>
      </c>
      <c r="B26" s="6" t="s">
        <v>54</v>
      </c>
      <c r="C26" s="7">
        <v>52605</v>
      </c>
      <c r="D26" s="7">
        <v>52605</v>
      </c>
      <c r="E26" s="7" t="s">
        <v>55</v>
      </c>
      <c r="F26" s="7">
        <v>52605</v>
      </c>
      <c r="G26" s="7">
        <v>0</v>
      </c>
      <c r="H26" s="7">
        <v>52605</v>
      </c>
      <c r="I26" s="7">
        <v>0</v>
      </c>
      <c r="J26" s="7"/>
      <c r="K26" s="7">
        <v>0</v>
      </c>
      <c r="L26" s="7">
        <v>0</v>
      </c>
      <c r="M26" s="7">
        <v>0</v>
      </c>
      <c r="N26" s="7">
        <v>0</v>
      </c>
      <c r="O26" s="7"/>
      <c r="P26" s="7">
        <v>0</v>
      </c>
      <c r="Q26" s="7">
        <v>0</v>
      </c>
      <c r="R26" s="7"/>
      <c r="S26" s="7">
        <v>0</v>
      </c>
      <c r="T26" s="7">
        <v>0</v>
      </c>
    </row>
    <row r="27" spans="1:20" ht="45.75" thickBot="1" x14ac:dyDescent="0.3">
      <c r="A27" s="7" t="s">
        <v>47</v>
      </c>
      <c r="B27" s="6" t="s">
        <v>56</v>
      </c>
      <c r="C27" s="7">
        <v>54719</v>
      </c>
      <c r="D27" s="7">
        <v>54719</v>
      </c>
      <c r="E27" s="7" t="s">
        <v>57</v>
      </c>
      <c r="F27" s="7">
        <v>54719</v>
      </c>
      <c r="G27" s="7">
        <v>5724</v>
      </c>
      <c r="H27" s="7">
        <v>54719</v>
      </c>
      <c r="I27" s="7">
        <v>5724</v>
      </c>
      <c r="J27" s="7"/>
      <c r="K27" s="7">
        <v>0</v>
      </c>
      <c r="L27" s="7">
        <v>0</v>
      </c>
      <c r="M27" s="7">
        <v>0</v>
      </c>
      <c r="N27" s="7">
        <v>0</v>
      </c>
      <c r="O27" s="7"/>
      <c r="P27" s="7">
        <v>0</v>
      </c>
      <c r="Q27" s="7">
        <v>0</v>
      </c>
      <c r="R27" s="7"/>
      <c r="S27" s="7">
        <v>0</v>
      </c>
      <c r="T27" s="7">
        <v>0</v>
      </c>
    </row>
    <row r="28" spans="1:20" ht="15.75" thickBot="1" x14ac:dyDescent="0.3">
      <c r="A28" s="4"/>
      <c r="B28" s="4" t="s">
        <v>58</v>
      </c>
      <c r="C28" s="4">
        <f>SUM(C29:C48)</f>
        <v>144155</v>
      </c>
      <c r="D28" s="4">
        <f t="shared" ref="D28:T28" si="4">SUM(D29:D48)</f>
        <v>133138</v>
      </c>
      <c r="E28" s="4">
        <f t="shared" si="4"/>
        <v>0</v>
      </c>
      <c r="F28" s="4">
        <f t="shared" si="4"/>
        <v>144155</v>
      </c>
      <c r="G28" s="4">
        <f t="shared" si="4"/>
        <v>144155</v>
      </c>
      <c r="H28" s="4">
        <f t="shared" si="4"/>
        <v>133138</v>
      </c>
      <c r="I28" s="4">
        <f t="shared" si="4"/>
        <v>133138</v>
      </c>
      <c r="J28" s="4">
        <f t="shared" si="4"/>
        <v>0</v>
      </c>
      <c r="K28" s="4">
        <f t="shared" si="4"/>
        <v>0</v>
      </c>
      <c r="L28" s="4">
        <f t="shared" si="4"/>
        <v>0</v>
      </c>
      <c r="M28" s="4">
        <f t="shared" si="4"/>
        <v>0</v>
      </c>
      <c r="N28" s="4">
        <f t="shared" si="4"/>
        <v>0</v>
      </c>
      <c r="O28" s="4">
        <f t="shared" si="4"/>
        <v>0</v>
      </c>
      <c r="P28" s="4">
        <f t="shared" si="4"/>
        <v>0</v>
      </c>
      <c r="Q28" s="4">
        <f t="shared" si="4"/>
        <v>0</v>
      </c>
      <c r="R28" s="4">
        <f t="shared" si="4"/>
        <v>0</v>
      </c>
      <c r="S28" s="4">
        <f t="shared" si="4"/>
        <v>0</v>
      </c>
      <c r="T28" s="4">
        <f t="shared" si="4"/>
        <v>0</v>
      </c>
    </row>
    <row r="29" spans="1:20" ht="75.75" thickBot="1" x14ac:dyDescent="0.3">
      <c r="A29" s="7" t="s">
        <v>51</v>
      </c>
      <c r="B29" s="6" t="s">
        <v>59</v>
      </c>
      <c r="C29" s="7">
        <v>9960</v>
      </c>
      <c r="D29" s="7">
        <v>9960</v>
      </c>
      <c r="E29" s="7" t="s">
        <v>60</v>
      </c>
      <c r="F29" s="7">
        <v>9960</v>
      </c>
      <c r="G29" s="7">
        <v>9960</v>
      </c>
      <c r="H29" s="7">
        <v>9960</v>
      </c>
      <c r="I29" s="7">
        <v>9960</v>
      </c>
      <c r="J29" s="7"/>
      <c r="K29" s="7">
        <v>0</v>
      </c>
      <c r="L29" s="7">
        <v>0</v>
      </c>
      <c r="M29" s="7">
        <v>0</v>
      </c>
      <c r="N29" s="7">
        <v>0</v>
      </c>
      <c r="O29" s="7"/>
      <c r="P29" s="7">
        <v>0</v>
      </c>
      <c r="Q29" s="7">
        <v>0</v>
      </c>
      <c r="R29" s="7"/>
      <c r="S29" s="7">
        <v>0</v>
      </c>
      <c r="T29" s="7">
        <v>0</v>
      </c>
    </row>
    <row r="30" spans="1:20" ht="60.75" thickBot="1" x14ac:dyDescent="0.3">
      <c r="A30" s="7" t="s">
        <v>47</v>
      </c>
      <c r="B30" s="6" t="s">
        <v>61</v>
      </c>
      <c r="C30" s="7">
        <v>10422</v>
      </c>
      <c r="D30" s="7">
        <v>10422</v>
      </c>
      <c r="E30" s="7" t="s">
        <v>62</v>
      </c>
      <c r="F30" s="7">
        <v>10422</v>
      </c>
      <c r="G30" s="7">
        <v>10422</v>
      </c>
      <c r="H30" s="7">
        <v>10422</v>
      </c>
      <c r="I30" s="7">
        <v>10422</v>
      </c>
      <c r="J30" s="7"/>
      <c r="K30" s="7">
        <v>0</v>
      </c>
      <c r="L30" s="7">
        <v>0</v>
      </c>
      <c r="M30" s="7">
        <v>0</v>
      </c>
      <c r="N30" s="7">
        <v>0</v>
      </c>
      <c r="O30" s="7"/>
      <c r="P30" s="7">
        <v>0</v>
      </c>
      <c r="Q30" s="7">
        <v>0</v>
      </c>
      <c r="R30" s="7"/>
      <c r="S30" s="7">
        <v>0</v>
      </c>
      <c r="T30" s="7">
        <v>0</v>
      </c>
    </row>
    <row r="31" spans="1:20" ht="60.75" thickBot="1" x14ac:dyDescent="0.3">
      <c r="A31" s="7" t="s">
        <v>47</v>
      </c>
      <c r="B31" s="6" t="s">
        <v>63</v>
      </c>
      <c r="C31" s="7">
        <v>5720</v>
      </c>
      <c r="D31" s="7">
        <v>4752</v>
      </c>
      <c r="E31" s="7" t="s">
        <v>64</v>
      </c>
      <c r="F31" s="7">
        <v>5720</v>
      </c>
      <c r="G31" s="7">
        <v>5720</v>
      </c>
      <c r="H31" s="7">
        <v>4752</v>
      </c>
      <c r="I31" s="7">
        <v>4752</v>
      </c>
      <c r="J31" s="7"/>
      <c r="K31" s="7">
        <v>0</v>
      </c>
      <c r="L31" s="7">
        <v>0</v>
      </c>
      <c r="M31" s="7">
        <v>0</v>
      </c>
      <c r="N31" s="7">
        <v>0</v>
      </c>
      <c r="O31" s="7"/>
      <c r="P31" s="7">
        <v>0</v>
      </c>
      <c r="Q31" s="7">
        <v>0</v>
      </c>
      <c r="R31" s="7"/>
      <c r="S31" s="7">
        <v>0</v>
      </c>
      <c r="T31" s="7">
        <v>0</v>
      </c>
    </row>
    <row r="32" spans="1:20" ht="45.75" thickBot="1" x14ac:dyDescent="0.3">
      <c r="A32" s="7" t="s">
        <v>47</v>
      </c>
      <c r="B32" s="6" t="s">
        <v>65</v>
      </c>
      <c r="C32" s="7">
        <v>12000</v>
      </c>
      <c r="D32" s="7">
        <v>10188</v>
      </c>
      <c r="E32" s="7" t="s">
        <v>66</v>
      </c>
      <c r="F32" s="7">
        <v>12000</v>
      </c>
      <c r="G32" s="7">
        <v>12000</v>
      </c>
      <c r="H32" s="7">
        <v>10188</v>
      </c>
      <c r="I32" s="7">
        <v>10188</v>
      </c>
      <c r="J32" s="7"/>
      <c r="K32" s="7">
        <v>0</v>
      </c>
      <c r="L32" s="7">
        <v>0</v>
      </c>
      <c r="M32" s="7">
        <v>0</v>
      </c>
      <c r="N32" s="7">
        <v>0</v>
      </c>
      <c r="O32" s="7"/>
      <c r="P32" s="7">
        <v>0</v>
      </c>
      <c r="Q32" s="7">
        <v>0</v>
      </c>
      <c r="R32" s="7"/>
      <c r="S32" s="7">
        <v>0</v>
      </c>
      <c r="T32" s="7">
        <v>0</v>
      </c>
    </row>
    <row r="33" spans="1:20" ht="60.75" thickBot="1" x14ac:dyDescent="0.3">
      <c r="A33" s="7" t="s">
        <v>47</v>
      </c>
      <c r="B33" s="6" t="s">
        <v>67</v>
      </c>
      <c r="C33" s="7">
        <v>3432</v>
      </c>
      <c r="D33" s="7">
        <v>2760</v>
      </c>
      <c r="E33" s="7" t="s">
        <v>68</v>
      </c>
      <c r="F33" s="7">
        <v>3432</v>
      </c>
      <c r="G33" s="7">
        <v>3432</v>
      </c>
      <c r="H33" s="7">
        <v>2760</v>
      </c>
      <c r="I33" s="7">
        <v>2760</v>
      </c>
      <c r="J33" s="7"/>
      <c r="K33" s="7">
        <v>0</v>
      </c>
      <c r="L33" s="7">
        <v>0</v>
      </c>
      <c r="M33" s="7">
        <v>0</v>
      </c>
      <c r="N33" s="7">
        <v>0</v>
      </c>
      <c r="O33" s="7"/>
      <c r="P33" s="7">
        <v>0</v>
      </c>
      <c r="Q33" s="7">
        <v>0</v>
      </c>
      <c r="R33" s="7"/>
      <c r="S33" s="7">
        <v>0</v>
      </c>
      <c r="T33" s="7">
        <v>0</v>
      </c>
    </row>
    <row r="34" spans="1:20" ht="60.75" thickBot="1" x14ac:dyDescent="0.3">
      <c r="A34" s="7" t="s">
        <v>47</v>
      </c>
      <c r="B34" s="6" t="s">
        <v>69</v>
      </c>
      <c r="C34" s="7">
        <v>5707</v>
      </c>
      <c r="D34" s="7">
        <v>4800</v>
      </c>
      <c r="E34" s="7" t="s">
        <v>70</v>
      </c>
      <c r="F34" s="7">
        <v>5707</v>
      </c>
      <c r="G34" s="7">
        <v>5707</v>
      </c>
      <c r="H34" s="7">
        <v>4800</v>
      </c>
      <c r="I34" s="7">
        <v>4800</v>
      </c>
      <c r="J34" s="7"/>
      <c r="K34" s="7">
        <v>0</v>
      </c>
      <c r="L34" s="7">
        <v>0</v>
      </c>
      <c r="M34" s="7">
        <v>0</v>
      </c>
      <c r="N34" s="7">
        <v>0</v>
      </c>
      <c r="O34" s="7"/>
      <c r="P34" s="7">
        <v>0</v>
      </c>
      <c r="Q34" s="7">
        <v>0</v>
      </c>
      <c r="R34" s="7"/>
      <c r="S34" s="7">
        <v>0</v>
      </c>
      <c r="T34" s="7">
        <v>0</v>
      </c>
    </row>
    <row r="35" spans="1:20" ht="60.75" thickBot="1" x14ac:dyDescent="0.3">
      <c r="A35" s="7" t="s">
        <v>47</v>
      </c>
      <c r="B35" s="6" t="s">
        <v>71</v>
      </c>
      <c r="C35" s="7">
        <v>4968</v>
      </c>
      <c r="D35" s="7">
        <v>4968</v>
      </c>
      <c r="E35" s="7" t="s">
        <v>72</v>
      </c>
      <c r="F35" s="7">
        <v>4968</v>
      </c>
      <c r="G35" s="7">
        <v>4968</v>
      </c>
      <c r="H35" s="7">
        <v>4968</v>
      </c>
      <c r="I35" s="7">
        <v>4968</v>
      </c>
      <c r="J35" s="7"/>
      <c r="K35" s="7">
        <v>0</v>
      </c>
      <c r="L35" s="7">
        <v>0</v>
      </c>
      <c r="M35" s="7">
        <v>0</v>
      </c>
      <c r="N35" s="7">
        <v>0</v>
      </c>
      <c r="O35" s="7"/>
      <c r="P35" s="7">
        <v>0</v>
      </c>
      <c r="Q35" s="7">
        <v>0</v>
      </c>
      <c r="R35" s="7"/>
      <c r="S35" s="7">
        <v>0</v>
      </c>
      <c r="T35" s="7">
        <v>0</v>
      </c>
    </row>
    <row r="36" spans="1:20" ht="60.75" thickBot="1" x14ac:dyDescent="0.3">
      <c r="A36" s="7" t="s">
        <v>47</v>
      </c>
      <c r="B36" s="6" t="s">
        <v>73</v>
      </c>
      <c r="C36" s="7">
        <v>9750</v>
      </c>
      <c r="D36" s="7">
        <v>8100</v>
      </c>
      <c r="E36" s="7" t="s">
        <v>74</v>
      </c>
      <c r="F36" s="7">
        <v>9750</v>
      </c>
      <c r="G36" s="7">
        <v>9750</v>
      </c>
      <c r="H36" s="7">
        <v>8100</v>
      </c>
      <c r="I36" s="7">
        <v>8100</v>
      </c>
      <c r="J36" s="7"/>
      <c r="K36" s="7">
        <v>0</v>
      </c>
      <c r="L36" s="7">
        <v>0</v>
      </c>
      <c r="M36" s="7">
        <v>0</v>
      </c>
      <c r="N36" s="7">
        <v>0</v>
      </c>
      <c r="O36" s="7"/>
      <c r="P36" s="7">
        <v>0</v>
      </c>
      <c r="Q36" s="7">
        <v>0</v>
      </c>
      <c r="R36" s="7"/>
      <c r="S36" s="7">
        <v>0</v>
      </c>
      <c r="T36" s="7">
        <v>0</v>
      </c>
    </row>
    <row r="37" spans="1:20" ht="60.75" thickBot="1" x14ac:dyDescent="0.3">
      <c r="A37" s="7" t="s">
        <v>47</v>
      </c>
      <c r="B37" s="6" t="s">
        <v>75</v>
      </c>
      <c r="C37" s="7">
        <v>3432</v>
      </c>
      <c r="D37" s="7">
        <v>2760</v>
      </c>
      <c r="E37" s="7" t="s">
        <v>68</v>
      </c>
      <c r="F37" s="7">
        <v>3432</v>
      </c>
      <c r="G37" s="7">
        <v>3432</v>
      </c>
      <c r="H37" s="7">
        <v>2760</v>
      </c>
      <c r="I37" s="7">
        <v>2760</v>
      </c>
      <c r="J37" s="7"/>
      <c r="K37" s="7">
        <v>0</v>
      </c>
      <c r="L37" s="7">
        <v>0</v>
      </c>
      <c r="M37" s="7">
        <v>0</v>
      </c>
      <c r="N37" s="7">
        <v>0</v>
      </c>
      <c r="O37" s="7"/>
      <c r="P37" s="7">
        <v>0</v>
      </c>
      <c r="Q37" s="7">
        <v>0</v>
      </c>
      <c r="R37" s="7"/>
      <c r="S37" s="7">
        <v>0</v>
      </c>
      <c r="T37" s="7">
        <v>0</v>
      </c>
    </row>
    <row r="38" spans="1:20" ht="60.75" thickBot="1" x14ac:dyDescent="0.3">
      <c r="A38" s="7" t="s">
        <v>47</v>
      </c>
      <c r="B38" s="6" t="s">
        <v>76</v>
      </c>
      <c r="C38" s="7">
        <v>3432</v>
      </c>
      <c r="D38" s="7">
        <v>2760</v>
      </c>
      <c r="E38" s="7" t="s">
        <v>68</v>
      </c>
      <c r="F38" s="7">
        <v>3432</v>
      </c>
      <c r="G38" s="7">
        <v>3432</v>
      </c>
      <c r="H38" s="7">
        <v>2760</v>
      </c>
      <c r="I38" s="7">
        <v>2760</v>
      </c>
      <c r="J38" s="7"/>
      <c r="K38" s="7">
        <v>0</v>
      </c>
      <c r="L38" s="7">
        <v>0</v>
      </c>
      <c r="M38" s="7">
        <v>0</v>
      </c>
      <c r="N38" s="7">
        <v>0</v>
      </c>
      <c r="O38" s="7"/>
      <c r="P38" s="7">
        <v>0</v>
      </c>
      <c r="Q38" s="7">
        <v>0</v>
      </c>
      <c r="R38" s="7"/>
      <c r="S38" s="7">
        <v>0</v>
      </c>
      <c r="T38" s="7">
        <v>0</v>
      </c>
    </row>
    <row r="39" spans="1:20" ht="60.75" thickBot="1" x14ac:dyDescent="0.3">
      <c r="A39" s="7" t="s">
        <v>47</v>
      </c>
      <c r="B39" s="6" t="s">
        <v>77</v>
      </c>
      <c r="C39" s="7">
        <v>3432</v>
      </c>
      <c r="D39" s="7">
        <v>2760</v>
      </c>
      <c r="E39" s="7" t="s">
        <v>68</v>
      </c>
      <c r="F39" s="7">
        <v>3432</v>
      </c>
      <c r="G39" s="7">
        <v>3432</v>
      </c>
      <c r="H39" s="7">
        <v>2760</v>
      </c>
      <c r="I39" s="7">
        <v>2760</v>
      </c>
      <c r="J39" s="7"/>
      <c r="K39" s="7">
        <v>0</v>
      </c>
      <c r="L39" s="7">
        <v>0</v>
      </c>
      <c r="M39" s="7">
        <v>0</v>
      </c>
      <c r="N39" s="7">
        <v>0</v>
      </c>
      <c r="O39" s="7"/>
      <c r="P39" s="7">
        <v>0</v>
      </c>
      <c r="Q39" s="7">
        <v>0</v>
      </c>
      <c r="R39" s="7"/>
      <c r="S39" s="7">
        <v>0</v>
      </c>
      <c r="T39" s="7">
        <v>0</v>
      </c>
    </row>
    <row r="40" spans="1:20" ht="75.75" thickBot="1" x14ac:dyDescent="0.3">
      <c r="A40" s="7" t="s">
        <v>47</v>
      </c>
      <c r="B40" s="6" t="s">
        <v>78</v>
      </c>
      <c r="C40" s="7">
        <v>3432</v>
      </c>
      <c r="D40" s="7">
        <v>2760</v>
      </c>
      <c r="E40" s="7" t="s">
        <v>68</v>
      </c>
      <c r="F40" s="7">
        <v>3432</v>
      </c>
      <c r="G40" s="7">
        <v>3432</v>
      </c>
      <c r="H40" s="7">
        <v>2760</v>
      </c>
      <c r="I40" s="7">
        <v>2760</v>
      </c>
      <c r="J40" s="7"/>
      <c r="K40" s="7">
        <v>0</v>
      </c>
      <c r="L40" s="7">
        <v>0</v>
      </c>
      <c r="M40" s="7">
        <v>0</v>
      </c>
      <c r="N40" s="7">
        <v>0</v>
      </c>
      <c r="O40" s="7"/>
      <c r="P40" s="7">
        <v>0</v>
      </c>
      <c r="Q40" s="7">
        <v>0</v>
      </c>
      <c r="R40" s="7"/>
      <c r="S40" s="7">
        <v>0</v>
      </c>
      <c r="T40" s="7">
        <v>0</v>
      </c>
    </row>
    <row r="41" spans="1:20" ht="60.75" thickBot="1" x14ac:dyDescent="0.3">
      <c r="A41" s="7" t="s">
        <v>47</v>
      </c>
      <c r="B41" s="6" t="s">
        <v>79</v>
      </c>
      <c r="C41" s="7">
        <v>3432</v>
      </c>
      <c r="D41" s="7">
        <v>2760</v>
      </c>
      <c r="E41" s="7" t="s">
        <v>68</v>
      </c>
      <c r="F41" s="7">
        <v>3432</v>
      </c>
      <c r="G41" s="7">
        <v>3432</v>
      </c>
      <c r="H41" s="7">
        <v>2760</v>
      </c>
      <c r="I41" s="7">
        <v>2760</v>
      </c>
      <c r="J41" s="7"/>
      <c r="K41" s="7">
        <v>0</v>
      </c>
      <c r="L41" s="7">
        <v>0</v>
      </c>
      <c r="M41" s="7">
        <v>0</v>
      </c>
      <c r="N41" s="7">
        <v>0</v>
      </c>
      <c r="O41" s="7"/>
      <c r="P41" s="7">
        <v>0</v>
      </c>
      <c r="Q41" s="7">
        <v>0</v>
      </c>
      <c r="R41" s="7"/>
      <c r="S41" s="7">
        <v>0</v>
      </c>
      <c r="T41" s="7">
        <v>0</v>
      </c>
    </row>
    <row r="42" spans="1:20" ht="60.75" thickBot="1" x14ac:dyDescent="0.3">
      <c r="A42" s="7" t="s">
        <v>47</v>
      </c>
      <c r="B42" s="6" t="s">
        <v>80</v>
      </c>
      <c r="C42" s="7">
        <v>4408</v>
      </c>
      <c r="D42" s="7">
        <v>2760</v>
      </c>
      <c r="E42" s="7" t="s">
        <v>81</v>
      </c>
      <c r="F42" s="7">
        <v>4408</v>
      </c>
      <c r="G42" s="7">
        <v>4408</v>
      </c>
      <c r="H42" s="7">
        <v>2760</v>
      </c>
      <c r="I42" s="7">
        <v>2760</v>
      </c>
      <c r="J42" s="7"/>
      <c r="K42" s="7">
        <v>0</v>
      </c>
      <c r="L42" s="7">
        <v>0</v>
      </c>
      <c r="M42" s="7">
        <v>0</v>
      </c>
      <c r="N42" s="7">
        <v>0</v>
      </c>
      <c r="O42" s="7"/>
      <c r="P42" s="7">
        <v>0</v>
      </c>
      <c r="Q42" s="7">
        <v>0</v>
      </c>
      <c r="R42" s="7"/>
      <c r="S42" s="7">
        <v>0</v>
      </c>
      <c r="T42" s="7">
        <v>0</v>
      </c>
    </row>
    <row r="43" spans="1:20" ht="30.75" thickBot="1" x14ac:dyDescent="0.3">
      <c r="A43" s="7" t="s">
        <v>47</v>
      </c>
      <c r="B43" s="6" t="s">
        <v>83</v>
      </c>
      <c r="C43" s="7">
        <v>14280</v>
      </c>
      <c r="D43" s="7">
        <v>14280</v>
      </c>
      <c r="E43" s="7" t="s">
        <v>84</v>
      </c>
      <c r="F43" s="7">
        <v>14280</v>
      </c>
      <c r="G43" s="7">
        <v>14280</v>
      </c>
      <c r="H43" s="7">
        <v>14280</v>
      </c>
      <c r="I43" s="7">
        <v>14280</v>
      </c>
      <c r="J43" s="7"/>
      <c r="K43" s="7">
        <v>0</v>
      </c>
      <c r="L43" s="7">
        <v>0</v>
      </c>
      <c r="M43" s="7">
        <v>0</v>
      </c>
      <c r="N43" s="7">
        <v>0</v>
      </c>
      <c r="O43" s="7"/>
      <c r="P43" s="7">
        <v>0</v>
      </c>
      <c r="Q43" s="7">
        <v>0</v>
      </c>
      <c r="R43" s="7"/>
      <c r="S43" s="7">
        <v>0</v>
      </c>
      <c r="T43" s="7">
        <v>0</v>
      </c>
    </row>
    <row r="44" spans="1:20" ht="30.75" thickBot="1" x14ac:dyDescent="0.3">
      <c r="A44" s="7" t="s">
        <v>47</v>
      </c>
      <c r="B44" s="6" t="s">
        <v>85</v>
      </c>
      <c r="C44" s="7">
        <v>4580</v>
      </c>
      <c r="D44" s="7">
        <v>4580</v>
      </c>
      <c r="E44" s="7" t="s">
        <v>86</v>
      </c>
      <c r="F44" s="7">
        <v>4580</v>
      </c>
      <c r="G44" s="7">
        <v>4580</v>
      </c>
      <c r="H44" s="7">
        <v>4580</v>
      </c>
      <c r="I44" s="7">
        <v>4580</v>
      </c>
      <c r="J44" s="7"/>
      <c r="K44" s="7">
        <v>0</v>
      </c>
      <c r="L44" s="7">
        <v>0</v>
      </c>
      <c r="M44" s="7">
        <v>0</v>
      </c>
      <c r="N44" s="7">
        <v>0</v>
      </c>
      <c r="O44" s="7"/>
      <c r="P44" s="7">
        <v>0</v>
      </c>
      <c r="Q44" s="7">
        <v>0</v>
      </c>
      <c r="R44" s="7"/>
      <c r="S44" s="7">
        <v>0</v>
      </c>
      <c r="T44" s="7">
        <v>0</v>
      </c>
    </row>
    <row r="45" spans="1:20" ht="30.75" thickBot="1" x14ac:dyDescent="0.3">
      <c r="A45" s="7" t="s">
        <v>47</v>
      </c>
      <c r="B45" s="6" t="s">
        <v>87</v>
      </c>
      <c r="C45" s="7">
        <v>1700</v>
      </c>
      <c r="D45" s="7">
        <v>1700</v>
      </c>
      <c r="E45" s="7" t="s">
        <v>88</v>
      </c>
      <c r="F45" s="7">
        <v>1700</v>
      </c>
      <c r="G45" s="7">
        <v>1700</v>
      </c>
      <c r="H45" s="7">
        <v>1700</v>
      </c>
      <c r="I45" s="7">
        <v>1700</v>
      </c>
      <c r="J45" s="7"/>
      <c r="K45" s="7">
        <v>0</v>
      </c>
      <c r="L45" s="7">
        <v>0</v>
      </c>
      <c r="M45" s="7">
        <v>0</v>
      </c>
      <c r="N45" s="7">
        <v>0</v>
      </c>
      <c r="O45" s="7"/>
      <c r="P45" s="7">
        <v>0</v>
      </c>
      <c r="Q45" s="7">
        <v>0</v>
      </c>
      <c r="R45" s="7"/>
      <c r="S45" s="7">
        <v>0</v>
      </c>
      <c r="T45" s="7">
        <v>0</v>
      </c>
    </row>
    <row r="46" spans="1:20" ht="30.75" thickBot="1" x14ac:dyDescent="0.3">
      <c r="A46" s="7" t="s">
        <v>47</v>
      </c>
      <c r="B46" s="6" t="s">
        <v>89</v>
      </c>
      <c r="C46" s="7">
        <v>12720</v>
      </c>
      <c r="D46" s="7">
        <v>12720</v>
      </c>
      <c r="E46" s="7" t="s">
        <v>90</v>
      </c>
      <c r="F46" s="7">
        <v>12720</v>
      </c>
      <c r="G46" s="7">
        <v>12720</v>
      </c>
      <c r="H46" s="7">
        <v>12720</v>
      </c>
      <c r="I46" s="7">
        <v>12720</v>
      </c>
      <c r="J46" s="7"/>
      <c r="K46" s="7">
        <v>0</v>
      </c>
      <c r="L46" s="7">
        <v>0</v>
      </c>
      <c r="M46" s="7">
        <v>0</v>
      </c>
      <c r="N46" s="7">
        <v>0</v>
      </c>
      <c r="O46" s="7"/>
      <c r="P46" s="7">
        <v>0</v>
      </c>
      <c r="Q46" s="7">
        <v>0</v>
      </c>
      <c r="R46" s="7"/>
      <c r="S46" s="7">
        <v>0</v>
      </c>
      <c r="T46" s="7">
        <v>0</v>
      </c>
    </row>
    <row r="47" spans="1:20" ht="30.75" thickBot="1" x14ac:dyDescent="0.3">
      <c r="A47" s="7" t="s">
        <v>47</v>
      </c>
      <c r="B47" s="6" t="s">
        <v>91</v>
      </c>
      <c r="C47" s="7">
        <v>19080</v>
      </c>
      <c r="D47" s="7">
        <v>19080</v>
      </c>
      <c r="E47" s="7" t="s">
        <v>92</v>
      </c>
      <c r="F47" s="7">
        <v>19080</v>
      </c>
      <c r="G47" s="7">
        <v>19080</v>
      </c>
      <c r="H47" s="7">
        <v>19080</v>
      </c>
      <c r="I47" s="7">
        <v>19080</v>
      </c>
      <c r="J47" s="7"/>
      <c r="K47" s="7">
        <v>0</v>
      </c>
      <c r="L47" s="7">
        <v>0</v>
      </c>
      <c r="M47" s="7">
        <v>0</v>
      </c>
      <c r="N47" s="7">
        <v>0</v>
      </c>
      <c r="O47" s="7"/>
      <c r="P47" s="7">
        <v>0</v>
      </c>
      <c r="Q47" s="7">
        <v>0</v>
      </c>
      <c r="R47" s="7"/>
      <c r="S47" s="7">
        <v>0</v>
      </c>
      <c r="T47" s="7">
        <v>0</v>
      </c>
    </row>
    <row r="48" spans="1:20" ht="30.75" thickBot="1" x14ac:dyDescent="0.3">
      <c r="A48" s="7" t="s">
        <v>47</v>
      </c>
      <c r="B48" s="6" t="s">
        <v>93</v>
      </c>
      <c r="C48" s="7">
        <v>8268</v>
      </c>
      <c r="D48" s="7">
        <v>8268</v>
      </c>
      <c r="E48" s="7" t="s">
        <v>94</v>
      </c>
      <c r="F48" s="7">
        <v>8268</v>
      </c>
      <c r="G48" s="7">
        <v>8268</v>
      </c>
      <c r="H48" s="7">
        <v>8268</v>
      </c>
      <c r="I48" s="7">
        <v>8268</v>
      </c>
      <c r="J48" s="7"/>
      <c r="K48" s="7">
        <v>0</v>
      </c>
      <c r="L48" s="7">
        <v>0</v>
      </c>
      <c r="M48" s="7">
        <v>0</v>
      </c>
      <c r="N48" s="7">
        <v>0</v>
      </c>
      <c r="O48" s="7"/>
      <c r="P48" s="7">
        <v>0</v>
      </c>
      <c r="Q48" s="7">
        <v>0</v>
      </c>
      <c r="R48" s="7"/>
      <c r="S48" s="7">
        <v>0</v>
      </c>
      <c r="T48" s="7">
        <v>0</v>
      </c>
    </row>
    <row r="49" spans="1:20" ht="15.75" thickBot="1" x14ac:dyDescent="0.3">
      <c r="A49" s="4"/>
      <c r="B49" s="4" t="s">
        <v>95</v>
      </c>
      <c r="C49" s="4">
        <f>SUM(C50:C53)</f>
        <v>363155</v>
      </c>
      <c r="D49" s="4">
        <f t="shared" ref="D49:T49" si="5">SUM(D50:D53)</f>
        <v>10242</v>
      </c>
      <c r="E49" s="4">
        <f t="shared" si="5"/>
        <v>0</v>
      </c>
      <c r="F49" s="4">
        <f t="shared" si="5"/>
        <v>31242</v>
      </c>
      <c r="G49" s="4">
        <f t="shared" si="5"/>
        <v>31242</v>
      </c>
      <c r="H49" s="4">
        <f t="shared" si="5"/>
        <v>10242</v>
      </c>
      <c r="I49" s="4">
        <f t="shared" si="5"/>
        <v>10242</v>
      </c>
      <c r="J49" s="4">
        <f t="shared" si="5"/>
        <v>0</v>
      </c>
      <c r="K49" s="4">
        <f t="shared" si="5"/>
        <v>0</v>
      </c>
      <c r="L49" s="4">
        <f t="shared" si="5"/>
        <v>0</v>
      </c>
      <c r="M49" s="4">
        <f t="shared" si="5"/>
        <v>331913</v>
      </c>
      <c r="N49" s="4">
        <f t="shared" si="5"/>
        <v>0</v>
      </c>
      <c r="O49" s="4">
        <f t="shared" si="5"/>
        <v>0</v>
      </c>
      <c r="P49" s="4">
        <f t="shared" si="5"/>
        <v>0</v>
      </c>
      <c r="Q49" s="4">
        <f t="shared" si="5"/>
        <v>0</v>
      </c>
      <c r="R49" s="4">
        <f t="shared" si="5"/>
        <v>0</v>
      </c>
      <c r="S49" s="4">
        <f t="shared" si="5"/>
        <v>0</v>
      </c>
      <c r="T49" s="4">
        <f t="shared" si="5"/>
        <v>0</v>
      </c>
    </row>
    <row r="50" spans="1:20" ht="60.75" thickBot="1" x14ac:dyDescent="0.3">
      <c r="A50" s="7" t="s">
        <v>51</v>
      </c>
      <c r="B50" s="6" t="s">
        <v>96</v>
      </c>
      <c r="C50" s="7">
        <v>66755</v>
      </c>
      <c r="D50" s="7">
        <v>0</v>
      </c>
      <c r="E50" s="7"/>
      <c r="F50" s="7">
        <v>0</v>
      </c>
      <c r="G50" s="7">
        <v>0</v>
      </c>
      <c r="H50" s="7">
        <v>0</v>
      </c>
      <c r="I50" s="7">
        <v>0</v>
      </c>
      <c r="J50" s="7"/>
      <c r="K50" s="7">
        <v>0</v>
      </c>
      <c r="L50" s="7">
        <v>0</v>
      </c>
      <c r="M50" s="7">
        <v>66755</v>
      </c>
      <c r="N50" s="7">
        <v>0</v>
      </c>
      <c r="O50" s="7"/>
      <c r="P50" s="7">
        <v>0</v>
      </c>
      <c r="Q50" s="7">
        <v>0</v>
      </c>
      <c r="R50" s="7"/>
      <c r="S50" s="7">
        <v>0</v>
      </c>
      <c r="T50" s="7">
        <v>0</v>
      </c>
    </row>
    <row r="51" spans="1:20" ht="60.75" thickBot="1" x14ac:dyDescent="0.3">
      <c r="A51" s="7" t="s">
        <v>47</v>
      </c>
      <c r="B51" s="6" t="s">
        <v>97</v>
      </c>
      <c r="C51" s="7">
        <v>181332</v>
      </c>
      <c r="D51" s="7">
        <v>0</v>
      </c>
      <c r="E51" s="7"/>
      <c r="F51" s="7">
        <v>0</v>
      </c>
      <c r="G51" s="7">
        <v>0</v>
      </c>
      <c r="H51" s="7">
        <v>0</v>
      </c>
      <c r="I51" s="7">
        <v>0</v>
      </c>
      <c r="J51" s="7"/>
      <c r="K51" s="7">
        <v>0</v>
      </c>
      <c r="L51" s="7">
        <v>0</v>
      </c>
      <c r="M51" s="7">
        <v>181332</v>
      </c>
      <c r="N51" s="7">
        <v>0</v>
      </c>
      <c r="O51" s="7"/>
      <c r="P51" s="7">
        <v>0</v>
      </c>
      <c r="Q51" s="7">
        <v>0</v>
      </c>
      <c r="R51" s="7"/>
      <c r="S51" s="7">
        <v>0</v>
      </c>
      <c r="T51" s="7">
        <v>0</v>
      </c>
    </row>
    <row r="52" spans="1:20" ht="60.75" thickBot="1" x14ac:dyDescent="0.3">
      <c r="A52" s="7" t="s">
        <v>47</v>
      </c>
      <c r="B52" s="6" t="s">
        <v>98</v>
      </c>
      <c r="C52" s="7">
        <v>83826</v>
      </c>
      <c r="D52" s="7">
        <v>0</v>
      </c>
      <c r="E52" s="7"/>
      <c r="F52" s="7">
        <v>0</v>
      </c>
      <c r="G52" s="7">
        <v>0</v>
      </c>
      <c r="H52" s="7">
        <v>0</v>
      </c>
      <c r="I52" s="7">
        <v>0</v>
      </c>
      <c r="J52" s="7"/>
      <c r="K52" s="7">
        <v>0</v>
      </c>
      <c r="L52" s="7">
        <v>0</v>
      </c>
      <c r="M52" s="7">
        <v>83826</v>
      </c>
      <c r="N52" s="7">
        <v>0</v>
      </c>
      <c r="O52" s="7"/>
      <c r="P52" s="7">
        <v>0</v>
      </c>
      <c r="Q52" s="7">
        <v>0</v>
      </c>
      <c r="R52" s="7"/>
      <c r="S52" s="7">
        <v>0</v>
      </c>
      <c r="T52" s="7">
        <v>0</v>
      </c>
    </row>
    <row r="53" spans="1:20" ht="45.75" thickBot="1" x14ac:dyDescent="0.3">
      <c r="A53" s="7" t="s">
        <v>51</v>
      </c>
      <c r="B53" s="6" t="s">
        <v>99</v>
      </c>
      <c r="C53" s="7">
        <v>31242</v>
      </c>
      <c r="D53" s="7">
        <v>10242</v>
      </c>
      <c r="E53" s="7" t="s">
        <v>100</v>
      </c>
      <c r="F53" s="7">
        <v>31242</v>
      </c>
      <c r="G53" s="7">
        <v>31242</v>
      </c>
      <c r="H53" s="7">
        <v>10242</v>
      </c>
      <c r="I53" s="7">
        <v>10242</v>
      </c>
      <c r="J53" s="7"/>
      <c r="K53" s="7">
        <v>0</v>
      </c>
      <c r="L53" s="7">
        <v>0</v>
      </c>
      <c r="M53" s="7">
        <v>0</v>
      </c>
      <c r="N53" s="7">
        <v>0</v>
      </c>
      <c r="O53" s="7"/>
      <c r="P53" s="7">
        <v>0</v>
      </c>
      <c r="Q53" s="7">
        <v>0</v>
      </c>
      <c r="R53" s="7"/>
      <c r="S53" s="7">
        <v>0</v>
      </c>
      <c r="T53" s="7">
        <v>0</v>
      </c>
    </row>
    <row r="54" spans="1:20" ht="30.75" thickBot="1" x14ac:dyDescent="0.3">
      <c r="A54" s="3" t="s">
        <v>101</v>
      </c>
      <c r="B54" s="3" t="s">
        <v>102</v>
      </c>
      <c r="C54" s="3">
        <f>SUM(C55+C57)</f>
        <v>332512</v>
      </c>
      <c r="D54" s="3">
        <f>SUM(D55+D57)</f>
        <v>332511</v>
      </c>
      <c r="E54" s="3"/>
      <c r="F54" s="3">
        <f t="shared" ref="F54:T54" si="6">SUM(F55+F57)</f>
        <v>332512</v>
      </c>
      <c r="G54" s="3">
        <f t="shared" si="6"/>
        <v>332512</v>
      </c>
      <c r="H54" s="3">
        <f t="shared" si="6"/>
        <v>332511</v>
      </c>
      <c r="I54" s="3">
        <f t="shared" si="6"/>
        <v>332511</v>
      </c>
      <c r="J54" s="3">
        <f t="shared" si="6"/>
        <v>0</v>
      </c>
      <c r="K54" s="3">
        <f t="shared" si="6"/>
        <v>0</v>
      </c>
      <c r="L54" s="3">
        <f t="shared" si="6"/>
        <v>0</v>
      </c>
      <c r="M54" s="3">
        <f t="shared" si="6"/>
        <v>0</v>
      </c>
      <c r="N54" s="3">
        <f t="shared" si="6"/>
        <v>0</v>
      </c>
      <c r="O54" s="3">
        <f t="shared" si="6"/>
        <v>0</v>
      </c>
      <c r="P54" s="3">
        <f t="shared" si="6"/>
        <v>0</v>
      </c>
      <c r="Q54" s="3">
        <f t="shared" si="6"/>
        <v>0</v>
      </c>
      <c r="R54" s="3">
        <f t="shared" si="6"/>
        <v>0</v>
      </c>
      <c r="S54" s="3">
        <f t="shared" si="6"/>
        <v>0</v>
      </c>
      <c r="T54" s="3">
        <f t="shared" si="6"/>
        <v>0</v>
      </c>
    </row>
    <row r="55" spans="1:20" ht="15.75" thickBot="1" x14ac:dyDescent="0.3">
      <c r="A55" s="4"/>
      <c r="B55" s="4" t="s">
        <v>33</v>
      </c>
      <c r="C55" s="4">
        <f>C56</f>
        <v>259240</v>
      </c>
      <c r="D55" s="4">
        <f t="shared" ref="D55:T55" si="7">D56</f>
        <v>259239</v>
      </c>
      <c r="E55" s="4"/>
      <c r="F55" s="4">
        <f t="shared" si="7"/>
        <v>259240</v>
      </c>
      <c r="G55" s="4">
        <f t="shared" si="7"/>
        <v>259240</v>
      </c>
      <c r="H55" s="4">
        <f t="shared" si="7"/>
        <v>259239</v>
      </c>
      <c r="I55" s="4">
        <f t="shared" si="7"/>
        <v>259239</v>
      </c>
      <c r="J55" s="4">
        <f t="shared" si="7"/>
        <v>0</v>
      </c>
      <c r="K55" s="4">
        <f t="shared" si="7"/>
        <v>0</v>
      </c>
      <c r="L55" s="4">
        <f t="shared" si="7"/>
        <v>0</v>
      </c>
      <c r="M55" s="4">
        <f t="shared" si="7"/>
        <v>0</v>
      </c>
      <c r="N55" s="4">
        <f t="shared" si="7"/>
        <v>0</v>
      </c>
      <c r="O55" s="4">
        <f t="shared" si="7"/>
        <v>0</v>
      </c>
      <c r="P55" s="4">
        <f t="shared" si="7"/>
        <v>0</v>
      </c>
      <c r="Q55" s="4">
        <f t="shared" si="7"/>
        <v>0</v>
      </c>
      <c r="R55" s="4">
        <f t="shared" si="7"/>
        <v>0</v>
      </c>
      <c r="S55" s="4">
        <f t="shared" si="7"/>
        <v>0</v>
      </c>
      <c r="T55" s="4">
        <f t="shared" si="7"/>
        <v>0</v>
      </c>
    </row>
    <row r="56" spans="1:20" ht="90.75" thickBot="1" x14ac:dyDescent="0.3">
      <c r="A56" s="7" t="s">
        <v>103</v>
      </c>
      <c r="B56" s="6" t="s">
        <v>104</v>
      </c>
      <c r="C56" s="7">
        <v>259240</v>
      </c>
      <c r="D56" s="7">
        <v>259239</v>
      </c>
      <c r="E56" s="7" t="s">
        <v>105</v>
      </c>
      <c r="F56" s="7">
        <v>259240</v>
      </c>
      <c r="G56" s="7">
        <v>259240</v>
      </c>
      <c r="H56" s="7">
        <v>259239</v>
      </c>
      <c r="I56" s="7">
        <v>259239</v>
      </c>
      <c r="J56" s="7"/>
      <c r="K56" s="7">
        <v>0</v>
      </c>
      <c r="L56" s="7">
        <v>0</v>
      </c>
      <c r="M56" s="7">
        <v>0</v>
      </c>
      <c r="N56" s="7">
        <v>0</v>
      </c>
      <c r="O56" s="7"/>
      <c r="P56" s="7">
        <v>0</v>
      </c>
      <c r="Q56" s="7">
        <v>0</v>
      </c>
      <c r="R56" s="7"/>
      <c r="S56" s="7">
        <v>0</v>
      </c>
      <c r="T56" s="7">
        <v>0</v>
      </c>
    </row>
    <row r="57" spans="1:20" ht="15.75" thickBot="1" x14ac:dyDescent="0.3">
      <c r="A57" s="4"/>
      <c r="B57" s="4" t="s">
        <v>58</v>
      </c>
      <c r="C57" s="4">
        <f>SUM(C58:C60)</f>
        <v>73272</v>
      </c>
      <c r="D57" s="4">
        <f>SUM(D58:D60)</f>
        <v>73272</v>
      </c>
      <c r="E57" s="4">
        <f t="shared" ref="E57:T57" si="8">SUM(E58:E60)</f>
        <v>0</v>
      </c>
      <c r="F57" s="4">
        <f t="shared" si="8"/>
        <v>73272</v>
      </c>
      <c r="G57" s="4">
        <f t="shared" si="8"/>
        <v>73272</v>
      </c>
      <c r="H57" s="4">
        <f t="shared" si="8"/>
        <v>73272</v>
      </c>
      <c r="I57" s="4">
        <f t="shared" si="8"/>
        <v>73272</v>
      </c>
      <c r="J57" s="4">
        <f t="shared" si="8"/>
        <v>0</v>
      </c>
      <c r="K57" s="4">
        <f t="shared" si="8"/>
        <v>0</v>
      </c>
      <c r="L57" s="4">
        <f t="shared" si="8"/>
        <v>0</v>
      </c>
      <c r="M57" s="4">
        <f t="shared" si="8"/>
        <v>0</v>
      </c>
      <c r="N57" s="4">
        <f t="shared" si="8"/>
        <v>0</v>
      </c>
      <c r="O57" s="4">
        <f t="shared" si="8"/>
        <v>0</v>
      </c>
      <c r="P57" s="4">
        <f t="shared" si="8"/>
        <v>0</v>
      </c>
      <c r="Q57" s="4">
        <f t="shared" si="8"/>
        <v>0</v>
      </c>
      <c r="R57" s="4">
        <f t="shared" si="8"/>
        <v>0</v>
      </c>
      <c r="S57" s="4">
        <f t="shared" si="8"/>
        <v>0</v>
      </c>
      <c r="T57" s="4">
        <f t="shared" si="8"/>
        <v>0</v>
      </c>
    </row>
    <row r="58" spans="1:20" ht="60.75" thickBot="1" x14ac:dyDescent="0.3">
      <c r="A58" s="7" t="s">
        <v>103</v>
      </c>
      <c r="B58" s="6" t="s">
        <v>106</v>
      </c>
      <c r="C58" s="7">
        <v>35880</v>
      </c>
      <c r="D58" s="7">
        <v>35880</v>
      </c>
      <c r="E58" s="7" t="s">
        <v>107</v>
      </c>
      <c r="F58" s="7">
        <v>35880</v>
      </c>
      <c r="G58" s="7">
        <v>35880</v>
      </c>
      <c r="H58" s="7">
        <v>35880</v>
      </c>
      <c r="I58" s="7">
        <v>35880</v>
      </c>
      <c r="J58" s="7"/>
      <c r="K58" s="7">
        <v>0</v>
      </c>
      <c r="L58" s="7">
        <v>0</v>
      </c>
      <c r="M58" s="7">
        <v>0</v>
      </c>
      <c r="N58" s="7">
        <v>0</v>
      </c>
      <c r="O58" s="7"/>
      <c r="P58" s="7">
        <v>0</v>
      </c>
      <c r="Q58" s="7">
        <v>0</v>
      </c>
      <c r="R58" s="7"/>
      <c r="S58" s="7">
        <v>0</v>
      </c>
      <c r="T58" s="7">
        <v>0</v>
      </c>
    </row>
    <row r="59" spans="1:20" ht="90.75" thickBot="1" x14ac:dyDescent="0.3">
      <c r="A59" s="7" t="s">
        <v>103</v>
      </c>
      <c r="B59" s="6" t="s">
        <v>108</v>
      </c>
      <c r="C59" s="7">
        <v>14280</v>
      </c>
      <c r="D59" s="7">
        <v>14280</v>
      </c>
      <c r="E59" s="7" t="s">
        <v>109</v>
      </c>
      <c r="F59" s="7">
        <v>14280</v>
      </c>
      <c r="G59" s="7">
        <v>14280</v>
      </c>
      <c r="H59" s="7">
        <v>14280</v>
      </c>
      <c r="I59" s="7">
        <v>14280</v>
      </c>
      <c r="J59" s="7"/>
      <c r="K59" s="7">
        <v>0</v>
      </c>
      <c r="L59" s="7">
        <v>0</v>
      </c>
      <c r="M59" s="7">
        <v>0</v>
      </c>
      <c r="N59" s="7">
        <v>0</v>
      </c>
      <c r="O59" s="7"/>
      <c r="P59" s="7">
        <v>0</v>
      </c>
      <c r="Q59" s="7">
        <v>0</v>
      </c>
      <c r="R59" s="7"/>
      <c r="S59" s="7">
        <v>0</v>
      </c>
      <c r="T59" s="7">
        <v>0</v>
      </c>
    </row>
    <row r="60" spans="1:20" ht="90.75" thickBot="1" x14ac:dyDescent="0.3">
      <c r="A60" s="7" t="s">
        <v>103</v>
      </c>
      <c r="B60" s="6" t="s">
        <v>110</v>
      </c>
      <c r="C60" s="7">
        <v>23112</v>
      </c>
      <c r="D60" s="7">
        <v>23112</v>
      </c>
      <c r="E60" s="7" t="s">
        <v>111</v>
      </c>
      <c r="F60" s="7">
        <v>23112</v>
      </c>
      <c r="G60" s="7">
        <v>23112</v>
      </c>
      <c r="H60" s="7">
        <v>23112</v>
      </c>
      <c r="I60" s="7">
        <v>23112</v>
      </c>
      <c r="J60" s="7"/>
      <c r="K60" s="7">
        <v>0</v>
      </c>
      <c r="L60" s="7">
        <v>0</v>
      </c>
      <c r="M60" s="7">
        <v>0</v>
      </c>
      <c r="N60" s="7">
        <v>0</v>
      </c>
      <c r="O60" s="7"/>
      <c r="P60" s="7">
        <v>0</v>
      </c>
      <c r="Q60" s="7">
        <v>0</v>
      </c>
      <c r="R60" s="7"/>
      <c r="S60" s="7">
        <v>0</v>
      </c>
      <c r="T60" s="7">
        <v>0</v>
      </c>
    </row>
    <row r="61" spans="1:20" ht="30.75" thickBot="1" x14ac:dyDescent="0.3">
      <c r="A61" s="1" t="s">
        <v>112</v>
      </c>
      <c r="B61" s="1" t="s">
        <v>113</v>
      </c>
      <c r="C61" s="1">
        <f t="shared" ref="C61:T61" si="9">C62+C69+C75+C99+C103</f>
        <v>1481700</v>
      </c>
      <c r="D61" s="1">
        <f t="shared" si="9"/>
        <v>1389031</v>
      </c>
      <c r="E61" s="1">
        <f t="shared" si="9"/>
        <v>0</v>
      </c>
      <c r="F61" s="1">
        <f t="shared" si="9"/>
        <v>322982</v>
      </c>
      <c r="G61" s="1">
        <f t="shared" si="9"/>
        <v>60725</v>
      </c>
      <c r="H61" s="1">
        <f t="shared" si="9"/>
        <v>309792</v>
      </c>
      <c r="I61" s="1">
        <f t="shared" si="9"/>
        <v>60725</v>
      </c>
      <c r="J61" s="1">
        <f t="shared" si="9"/>
        <v>0</v>
      </c>
      <c r="K61" s="1">
        <f t="shared" si="9"/>
        <v>591991</v>
      </c>
      <c r="L61" s="1">
        <f t="shared" si="9"/>
        <v>591991</v>
      </c>
      <c r="M61" s="1">
        <f t="shared" si="9"/>
        <v>91718</v>
      </c>
      <c r="N61" s="1">
        <f t="shared" si="9"/>
        <v>28506</v>
      </c>
      <c r="O61" s="1">
        <f t="shared" si="9"/>
        <v>0</v>
      </c>
      <c r="P61" s="1">
        <f t="shared" si="9"/>
        <v>381192</v>
      </c>
      <c r="Q61" s="1">
        <f t="shared" si="9"/>
        <v>381192</v>
      </c>
      <c r="R61" s="1">
        <f t="shared" si="9"/>
        <v>0</v>
      </c>
      <c r="S61" s="1">
        <f t="shared" si="9"/>
        <v>74500</v>
      </c>
      <c r="T61" s="1">
        <f t="shared" si="9"/>
        <v>74500</v>
      </c>
    </row>
    <row r="62" spans="1:20" ht="30.75" thickBot="1" x14ac:dyDescent="0.3">
      <c r="A62" s="3" t="s">
        <v>114</v>
      </c>
      <c r="B62" s="3" t="s">
        <v>115</v>
      </c>
      <c r="C62" s="3">
        <f>C63</f>
        <v>5080</v>
      </c>
      <c r="D62" s="3">
        <f t="shared" ref="D62:T62" si="10">D63</f>
        <v>5080</v>
      </c>
      <c r="E62" s="3">
        <f t="shared" si="10"/>
        <v>0</v>
      </c>
      <c r="F62" s="3">
        <f t="shared" si="10"/>
        <v>3900</v>
      </c>
      <c r="G62" s="3">
        <f t="shared" si="10"/>
        <v>3900</v>
      </c>
      <c r="H62" s="3">
        <f t="shared" si="10"/>
        <v>3900</v>
      </c>
      <c r="I62" s="3">
        <f t="shared" si="10"/>
        <v>3900</v>
      </c>
      <c r="J62" s="3">
        <f t="shared" si="10"/>
        <v>0</v>
      </c>
      <c r="K62" s="3">
        <f t="shared" si="10"/>
        <v>1180</v>
      </c>
      <c r="L62" s="3">
        <f t="shared" si="10"/>
        <v>1180</v>
      </c>
      <c r="M62" s="3">
        <f t="shared" si="10"/>
        <v>0</v>
      </c>
      <c r="N62" s="3">
        <f t="shared" si="10"/>
        <v>0</v>
      </c>
      <c r="O62" s="3">
        <f t="shared" si="10"/>
        <v>0</v>
      </c>
      <c r="P62" s="3">
        <f t="shared" si="10"/>
        <v>0</v>
      </c>
      <c r="Q62" s="3">
        <f t="shared" si="10"/>
        <v>0</v>
      </c>
      <c r="R62" s="3">
        <f t="shared" si="10"/>
        <v>0</v>
      </c>
      <c r="S62" s="3">
        <f t="shared" si="10"/>
        <v>0</v>
      </c>
      <c r="T62" s="3">
        <f t="shared" si="10"/>
        <v>0</v>
      </c>
    </row>
    <row r="63" spans="1:20" ht="30.75" thickBot="1" x14ac:dyDescent="0.3">
      <c r="A63" s="2" t="s">
        <v>116</v>
      </c>
      <c r="B63" s="2" t="s">
        <v>117</v>
      </c>
      <c r="C63" s="2">
        <f>SUM(C64:C68)</f>
        <v>5080</v>
      </c>
      <c r="D63" s="2">
        <f>SUM(D64:D68)</f>
        <v>5080</v>
      </c>
      <c r="E63" s="2"/>
      <c r="F63" s="2">
        <v>3900</v>
      </c>
      <c r="G63" s="2">
        <v>3900</v>
      </c>
      <c r="H63" s="2">
        <v>3900</v>
      </c>
      <c r="I63" s="2">
        <v>3900</v>
      </c>
      <c r="J63" s="2"/>
      <c r="K63" s="2">
        <v>1180</v>
      </c>
      <c r="L63" s="2">
        <v>1180</v>
      </c>
      <c r="M63" s="2">
        <v>0</v>
      </c>
      <c r="N63" s="2">
        <v>0</v>
      </c>
      <c r="O63" s="2"/>
      <c r="P63" s="2">
        <v>0</v>
      </c>
      <c r="Q63" s="2">
        <v>0</v>
      </c>
      <c r="R63" s="2"/>
      <c r="S63" s="2">
        <v>0</v>
      </c>
      <c r="T63" s="2">
        <v>0</v>
      </c>
    </row>
    <row r="64" spans="1:20" ht="15.75" thickBot="1" x14ac:dyDescent="0.3">
      <c r="A64" s="7" t="s">
        <v>118</v>
      </c>
      <c r="B64" s="6" t="s">
        <v>119</v>
      </c>
      <c r="C64" s="7">
        <v>590</v>
      </c>
      <c r="D64" s="7">
        <v>590</v>
      </c>
      <c r="E64" s="7"/>
      <c r="F64" s="7">
        <v>0</v>
      </c>
      <c r="G64" s="7">
        <v>0</v>
      </c>
      <c r="H64" s="7">
        <v>0</v>
      </c>
      <c r="I64" s="7">
        <v>0</v>
      </c>
      <c r="J64" s="7" t="s">
        <v>120</v>
      </c>
      <c r="K64" s="7">
        <v>590</v>
      </c>
      <c r="L64" s="7">
        <v>590</v>
      </c>
      <c r="M64" s="7">
        <v>0</v>
      </c>
      <c r="N64" s="7">
        <v>0</v>
      </c>
      <c r="O64" s="7"/>
      <c r="P64" s="7">
        <v>0</v>
      </c>
      <c r="Q64" s="7">
        <v>0</v>
      </c>
      <c r="R64" s="7"/>
      <c r="S64" s="7">
        <v>0</v>
      </c>
      <c r="T64" s="7">
        <v>0</v>
      </c>
    </row>
    <row r="65" spans="1:20" ht="15.75" thickBot="1" x14ac:dyDescent="0.3">
      <c r="A65" s="7" t="s">
        <v>118</v>
      </c>
      <c r="B65" s="6" t="s">
        <v>121</v>
      </c>
      <c r="C65" s="7">
        <v>590</v>
      </c>
      <c r="D65" s="7">
        <v>590</v>
      </c>
      <c r="E65" s="7"/>
      <c r="F65" s="7">
        <v>0</v>
      </c>
      <c r="G65" s="7">
        <v>0</v>
      </c>
      <c r="H65" s="7">
        <v>0</v>
      </c>
      <c r="I65" s="7">
        <v>0</v>
      </c>
      <c r="J65" s="7" t="s">
        <v>120</v>
      </c>
      <c r="K65" s="7">
        <v>590</v>
      </c>
      <c r="L65" s="7">
        <v>590</v>
      </c>
      <c r="M65" s="7">
        <v>0</v>
      </c>
      <c r="N65" s="7">
        <v>0</v>
      </c>
      <c r="O65" s="7"/>
      <c r="P65" s="7">
        <v>0</v>
      </c>
      <c r="Q65" s="7">
        <v>0</v>
      </c>
      <c r="R65" s="7"/>
      <c r="S65" s="7">
        <v>0</v>
      </c>
      <c r="T65" s="7">
        <v>0</v>
      </c>
    </row>
    <row r="66" spans="1:20" ht="15.75" thickBot="1" x14ac:dyDescent="0.3">
      <c r="A66" s="7" t="s">
        <v>118</v>
      </c>
      <c r="B66" s="6" t="s">
        <v>122</v>
      </c>
      <c r="C66" s="7">
        <v>1300</v>
      </c>
      <c r="D66" s="7">
        <v>1300</v>
      </c>
      <c r="E66" s="7" t="s">
        <v>123</v>
      </c>
      <c r="F66" s="7">
        <v>1300</v>
      </c>
      <c r="G66" s="7">
        <v>1300</v>
      </c>
      <c r="H66" s="7">
        <v>1300</v>
      </c>
      <c r="I66" s="7">
        <v>1300</v>
      </c>
      <c r="J66" s="7"/>
      <c r="K66" s="7">
        <v>0</v>
      </c>
      <c r="L66" s="7">
        <v>0</v>
      </c>
      <c r="M66" s="7">
        <v>0</v>
      </c>
      <c r="N66" s="7">
        <v>0</v>
      </c>
      <c r="O66" s="7"/>
      <c r="P66" s="7">
        <v>0</v>
      </c>
      <c r="Q66" s="7">
        <v>0</v>
      </c>
      <c r="R66" s="7"/>
      <c r="S66" s="7">
        <v>0</v>
      </c>
      <c r="T66" s="7">
        <v>0</v>
      </c>
    </row>
    <row r="67" spans="1:20" ht="30.75" thickBot="1" x14ac:dyDescent="0.3">
      <c r="A67" s="7" t="s">
        <v>118</v>
      </c>
      <c r="B67" s="6" t="s">
        <v>124</v>
      </c>
      <c r="C67" s="7">
        <v>1300</v>
      </c>
      <c r="D67" s="7">
        <v>1300</v>
      </c>
      <c r="E67" s="7" t="s">
        <v>123</v>
      </c>
      <c r="F67" s="7">
        <v>1300</v>
      </c>
      <c r="G67" s="7">
        <v>1300</v>
      </c>
      <c r="H67" s="7">
        <v>1300</v>
      </c>
      <c r="I67" s="7">
        <v>1300</v>
      </c>
      <c r="J67" s="7"/>
      <c r="K67" s="7">
        <v>0</v>
      </c>
      <c r="L67" s="7">
        <v>0</v>
      </c>
      <c r="M67" s="7">
        <v>0</v>
      </c>
      <c r="N67" s="7">
        <v>0</v>
      </c>
      <c r="O67" s="7"/>
      <c r="P67" s="7">
        <v>0</v>
      </c>
      <c r="Q67" s="7">
        <v>0</v>
      </c>
      <c r="R67" s="7"/>
      <c r="S67" s="7">
        <v>0</v>
      </c>
      <c r="T67" s="7">
        <v>0</v>
      </c>
    </row>
    <row r="68" spans="1:20" ht="30.75" thickBot="1" x14ac:dyDescent="0.3">
      <c r="A68" s="7" t="s">
        <v>118</v>
      </c>
      <c r="B68" s="6" t="s">
        <v>125</v>
      </c>
      <c r="C68" s="7">
        <v>1300</v>
      </c>
      <c r="D68" s="7">
        <v>1300</v>
      </c>
      <c r="E68" s="7" t="s">
        <v>123</v>
      </c>
      <c r="F68" s="7">
        <v>1300</v>
      </c>
      <c r="G68" s="7">
        <v>1300</v>
      </c>
      <c r="H68" s="7">
        <v>1300</v>
      </c>
      <c r="I68" s="7">
        <v>1300</v>
      </c>
      <c r="J68" s="7"/>
      <c r="K68" s="7">
        <v>0</v>
      </c>
      <c r="L68" s="7">
        <v>0</v>
      </c>
      <c r="M68" s="7">
        <v>0</v>
      </c>
      <c r="N68" s="7">
        <v>0</v>
      </c>
      <c r="O68" s="7"/>
      <c r="P68" s="7">
        <v>0</v>
      </c>
      <c r="Q68" s="7">
        <v>0</v>
      </c>
      <c r="R68" s="7"/>
      <c r="S68" s="7">
        <v>0</v>
      </c>
      <c r="T68" s="7">
        <v>0</v>
      </c>
    </row>
    <row r="69" spans="1:20" ht="30.75" thickBot="1" x14ac:dyDescent="0.3">
      <c r="A69" s="3" t="s">
        <v>31</v>
      </c>
      <c r="B69" s="3" t="s">
        <v>32</v>
      </c>
      <c r="C69" s="3">
        <f>C70</f>
        <v>153509</v>
      </c>
      <c r="D69" s="3">
        <f>D70</f>
        <v>153509</v>
      </c>
      <c r="E69" s="3"/>
      <c r="F69" s="3">
        <v>0</v>
      </c>
      <c r="G69" s="3">
        <v>0</v>
      </c>
      <c r="H69" s="3">
        <v>0</v>
      </c>
      <c r="I69" s="3">
        <v>0</v>
      </c>
      <c r="J69" s="3"/>
      <c r="K69" s="3">
        <f>K70</f>
        <v>153509</v>
      </c>
      <c r="L69" s="3">
        <v>153509</v>
      </c>
      <c r="M69" s="3">
        <v>0</v>
      </c>
      <c r="N69" s="3">
        <v>0</v>
      </c>
      <c r="O69" s="3"/>
      <c r="P69" s="3">
        <v>0</v>
      </c>
      <c r="Q69" s="3">
        <v>0</v>
      </c>
      <c r="R69" s="3"/>
      <c r="S69" s="3">
        <v>0</v>
      </c>
      <c r="T69" s="3">
        <v>0</v>
      </c>
    </row>
    <row r="70" spans="1:20" ht="30.75" thickBot="1" x14ac:dyDescent="0.3">
      <c r="A70" s="2" t="s">
        <v>126</v>
      </c>
      <c r="B70" s="2" t="s">
        <v>127</v>
      </c>
      <c r="C70" s="2">
        <f>C71</f>
        <v>153509</v>
      </c>
      <c r="D70" s="2">
        <f>D71</f>
        <v>153509</v>
      </c>
      <c r="E70" s="2"/>
      <c r="F70" s="2">
        <v>0</v>
      </c>
      <c r="G70" s="2">
        <v>0</v>
      </c>
      <c r="H70" s="2">
        <v>0</v>
      </c>
      <c r="I70" s="2">
        <v>0</v>
      </c>
      <c r="J70" s="2"/>
      <c r="K70" s="2">
        <f>K71</f>
        <v>153509</v>
      </c>
      <c r="L70" s="2">
        <v>153509</v>
      </c>
      <c r="M70" s="2">
        <v>0</v>
      </c>
      <c r="N70" s="2">
        <v>0</v>
      </c>
      <c r="O70" s="2"/>
      <c r="P70" s="2">
        <v>0</v>
      </c>
      <c r="Q70" s="2">
        <v>0</v>
      </c>
      <c r="R70" s="2"/>
      <c r="S70" s="2">
        <v>0</v>
      </c>
      <c r="T70" s="2">
        <v>0</v>
      </c>
    </row>
    <row r="71" spans="1:20" ht="15.75" thickBot="1" x14ac:dyDescent="0.3">
      <c r="A71" s="4"/>
      <c r="B71" s="4" t="s">
        <v>33</v>
      </c>
      <c r="C71" s="4">
        <f>SUM(C72:C74)</f>
        <v>153509</v>
      </c>
      <c r="D71" s="4">
        <f t="shared" ref="D71:T71" si="11">SUM(D72:D74)</f>
        <v>153509</v>
      </c>
      <c r="E71" s="4">
        <f t="shared" si="11"/>
        <v>0</v>
      </c>
      <c r="F71" s="4">
        <f t="shared" si="11"/>
        <v>0</v>
      </c>
      <c r="G71" s="4">
        <f t="shared" si="11"/>
        <v>0</v>
      </c>
      <c r="H71" s="4">
        <f t="shared" si="11"/>
        <v>0</v>
      </c>
      <c r="I71" s="4">
        <f t="shared" si="11"/>
        <v>0</v>
      </c>
      <c r="J71" s="4">
        <f t="shared" si="11"/>
        <v>0</v>
      </c>
      <c r="K71" s="4">
        <f t="shared" si="11"/>
        <v>153509</v>
      </c>
      <c r="L71" s="4">
        <f t="shared" si="11"/>
        <v>153509</v>
      </c>
      <c r="M71" s="4">
        <f t="shared" si="11"/>
        <v>0</v>
      </c>
      <c r="N71" s="4">
        <f t="shared" si="11"/>
        <v>0</v>
      </c>
      <c r="O71" s="4">
        <f t="shared" si="11"/>
        <v>0</v>
      </c>
      <c r="P71" s="4">
        <f t="shared" si="11"/>
        <v>0</v>
      </c>
      <c r="Q71" s="4">
        <f t="shared" si="11"/>
        <v>0</v>
      </c>
      <c r="R71" s="4">
        <f t="shared" si="11"/>
        <v>0</v>
      </c>
      <c r="S71" s="4">
        <f t="shared" si="11"/>
        <v>0</v>
      </c>
      <c r="T71" s="4">
        <f t="shared" si="11"/>
        <v>0</v>
      </c>
    </row>
    <row r="72" spans="1:20" ht="30.75" thickBot="1" x14ac:dyDescent="0.3">
      <c r="A72" s="7" t="s">
        <v>34</v>
      </c>
      <c r="B72" s="6" t="s">
        <v>128</v>
      </c>
      <c r="C72" s="7">
        <v>6000</v>
      </c>
      <c r="D72" s="7">
        <v>6000</v>
      </c>
      <c r="E72" s="7"/>
      <c r="F72" s="7">
        <v>0</v>
      </c>
      <c r="G72" s="7">
        <v>0</v>
      </c>
      <c r="H72" s="7">
        <v>0</v>
      </c>
      <c r="I72" s="7">
        <v>0</v>
      </c>
      <c r="J72" s="7" t="s">
        <v>129</v>
      </c>
      <c r="K72" s="7">
        <v>6000</v>
      </c>
      <c r="L72" s="7">
        <v>6000</v>
      </c>
      <c r="M72" s="7">
        <v>0</v>
      </c>
      <c r="N72" s="7">
        <v>0</v>
      </c>
      <c r="O72" s="7"/>
      <c r="P72" s="7">
        <v>0</v>
      </c>
      <c r="Q72" s="7">
        <v>0</v>
      </c>
      <c r="R72" s="7"/>
      <c r="S72" s="7">
        <v>0</v>
      </c>
      <c r="T72" s="7">
        <v>0</v>
      </c>
    </row>
    <row r="73" spans="1:20" ht="30.75" thickBot="1" x14ac:dyDescent="0.3">
      <c r="A73" s="7" t="s">
        <v>34</v>
      </c>
      <c r="B73" s="6" t="s">
        <v>130</v>
      </c>
      <c r="C73" s="7">
        <v>47662</v>
      </c>
      <c r="D73" s="7">
        <v>47662</v>
      </c>
      <c r="E73" s="7"/>
      <c r="F73" s="7">
        <v>0</v>
      </c>
      <c r="G73" s="7">
        <v>0</v>
      </c>
      <c r="H73" s="7">
        <v>0</v>
      </c>
      <c r="I73" s="7">
        <v>0</v>
      </c>
      <c r="J73" s="7" t="s">
        <v>131</v>
      </c>
      <c r="K73" s="7">
        <v>47662</v>
      </c>
      <c r="L73" s="7">
        <v>47662</v>
      </c>
      <c r="M73" s="7">
        <v>0</v>
      </c>
      <c r="N73" s="7">
        <v>0</v>
      </c>
      <c r="O73" s="7"/>
      <c r="P73" s="7">
        <v>0</v>
      </c>
      <c r="Q73" s="7">
        <v>0</v>
      </c>
      <c r="R73" s="7"/>
      <c r="S73" s="7">
        <v>0</v>
      </c>
      <c r="T73" s="7">
        <v>0</v>
      </c>
    </row>
    <row r="74" spans="1:20" ht="30.75" thickBot="1" x14ac:dyDescent="0.3">
      <c r="A74" s="7" t="s">
        <v>34</v>
      </c>
      <c r="B74" s="6" t="s">
        <v>132</v>
      </c>
      <c r="C74" s="7">
        <v>99847</v>
      </c>
      <c r="D74" s="7">
        <v>99847</v>
      </c>
      <c r="E74" s="7"/>
      <c r="F74" s="7">
        <v>0</v>
      </c>
      <c r="G74" s="7">
        <v>0</v>
      </c>
      <c r="H74" s="7">
        <v>0</v>
      </c>
      <c r="I74" s="7">
        <v>0</v>
      </c>
      <c r="J74" s="7" t="s">
        <v>133</v>
      </c>
      <c r="K74" s="7">
        <v>99847</v>
      </c>
      <c r="L74" s="7">
        <v>99847</v>
      </c>
      <c r="M74" s="7">
        <v>0</v>
      </c>
      <c r="N74" s="7">
        <v>0</v>
      </c>
      <c r="O74" s="7"/>
      <c r="P74" s="7">
        <v>0</v>
      </c>
      <c r="Q74" s="7">
        <v>0</v>
      </c>
      <c r="R74" s="7"/>
      <c r="S74" s="7">
        <v>0</v>
      </c>
      <c r="T74" s="7">
        <v>0</v>
      </c>
    </row>
    <row r="75" spans="1:20" ht="30.75" thickBot="1" x14ac:dyDescent="0.3">
      <c r="A75" s="3" t="s">
        <v>37</v>
      </c>
      <c r="B75" s="3" t="s">
        <v>38</v>
      </c>
      <c r="C75" s="3">
        <f>C76+C79+C90</f>
        <v>130234</v>
      </c>
      <c r="D75" s="3">
        <f>D76+D79+D90</f>
        <v>71565</v>
      </c>
      <c r="E75" s="3"/>
      <c r="F75" s="3">
        <f>F76+F79+F90</f>
        <v>58749</v>
      </c>
      <c r="G75" s="3">
        <f>G76+G79+G90</f>
        <v>8425</v>
      </c>
      <c r="H75" s="3">
        <f>H76+H79+H90</f>
        <v>45559</v>
      </c>
      <c r="I75" s="3">
        <f>I76+I79+I90</f>
        <v>8425</v>
      </c>
      <c r="J75" s="3"/>
      <c r="K75" s="3">
        <f>K76+K79+K90</f>
        <v>5000</v>
      </c>
      <c r="L75" s="3">
        <f>L76+L79+L90</f>
        <v>5000</v>
      </c>
      <c r="M75" s="3">
        <f>M76+M79+M90</f>
        <v>40000</v>
      </c>
      <c r="N75" s="3">
        <f>N76+N79+N90</f>
        <v>10788</v>
      </c>
      <c r="O75" s="3"/>
      <c r="P75" s="3">
        <f>P76+P79+P90</f>
        <v>7168</v>
      </c>
      <c r="Q75" s="3">
        <f>Q76+Q79+Q90</f>
        <v>7168</v>
      </c>
      <c r="R75" s="3">
        <f>R76+R79+R90</f>
        <v>0</v>
      </c>
      <c r="S75" s="3">
        <f>S76+S79+S90</f>
        <v>0</v>
      </c>
      <c r="T75" s="3">
        <f>T76+T79+T90</f>
        <v>0</v>
      </c>
    </row>
    <row r="76" spans="1:20" ht="30.75" thickBot="1" x14ac:dyDescent="0.3">
      <c r="A76" s="2" t="s">
        <v>116</v>
      </c>
      <c r="B76" s="2" t="s">
        <v>117</v>
      </c>
      <c r="C76" s="2">
        <f>C77+C78</f>
        <v>4592</v>
      </c>
      <c r="D76" s="2">
        <f t="shared" ref="D76:T76" si="12">D77+D78</f>
        <v>1020</v>
      </c>
      <c r="E76" s="2"/>
      <c r="F76" s="2">
        <f t="shared" si="12"/>
        <v>1020</v>
      </c>
      <c r="G76" s="2"/>
      <c r="H76" s="2">
        <f t="shared" si="12"/>
        <v>1020</v>
      </c>
      <c r="I76" s="2">
        <f t="shared" si="12"/>
        <v>0</v>
      </c>
      <c r="J76" s="2"/>
      <c r="K76" s="2">
        <f t="shared" si="12"/>
        <v>0</v>
      </c>
      <c r="L76" s="2">
        <f t="shared" si="12"/>
        <v>0</v>
      </c>
      <c r="M76" s="2">
        <f t="shared" si="12"/>
        <v>0</v>
      </c>
      <c r="N76" s="2">
        <f t="shared" si="12"/>
        <v>0</v>
      </c>
      <c r="O76" s="2"/>
      <c r="P76" s="2">
        <f t="shared" si="12"/>
        <v>0</v>
      </c>
      <c r="Q76" s="2">
        <f t="shared" si="12"/>
        <v>0</v>
      </c>
      <c r="R76" s="2"/>
      <c r="S76" s="2">
        <f t="shared" si="12"/>
        <v>0</v>
      </c>
      <c r="T76" s="2">
        <f t="shared" si="12"/>
        <v>0</v>
      </c>
    </row>
    <row r="77" spans="1:20" ht="30.75" thickBot="1" x14ac:dyDescent="0.3">
      <c r="A77" s="7" t="s">
        <v>134</v>
      </c>
      <c r="B77" s="6" t="s">
        <v>135</v>
      </c>
      <c r="C77" s="7">
        <v>1020</v>
      </c>
      <c r="D77" s="7">
        <v>1020</v>
      </c>
      <c r="E77" s="7" t="s">
        <v>136</v>
      </c>
      <c r="F77" s="7">
        <v>1020</v>
      </c>
      <c r="G77" s="7">
        <v>0</v>
      </c>
      <c r="H77" s="7">
        <v>1020</v>
      </c>
      <c r="I77" s="7">
        <v>0</v>
      </c>
      <c r="J77" s="7"/>
      <c r="K77" s="7">
        <v>0</v>
      </c>
      <c r="L77" s="7">
        <v>0</v>
      </c>
      <c r="M77" s="7">
        <v>0</v>
      </c>
      <c r="N77" s="7">
        <v>0</v>
      </c>
      <c r="O77" s="7"/>
      <c r="P77" s="7">
        <v>0</v>
      </c>
      <c r="Q77" s="7">
        <v>0</v>
      </c>
      <c r="R77" s="7"/>
      <c r="S77" s="7">
        <v>0</v>
      </c>
      <c r="T77" s="7">
        <v>0</v>
      </c>
    </row>
    <row r="78" spans="1:20" s="11" customFormat="1" ht="30.75" thickBot="1" x14ac:dyDescent="0.3">
      <c r="A78" s="7">
        <v>3322</v>
      </c>
      <c r="B78" s="6" t="s">
        <v>252</v>
      </c>
      <c r="C78" s="7">
        <v>3572</v>
      </c>
      <c r="D78" s="7">
        <v>0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ht="48.75" customHeight="1" thickBot="1" x14ac:dyDescent="0.3">
      <c r="A79" s="2" t="s">
        <v>137</v>
      </c>
      <c r="B79" s="2" t="s">
        <v>138</v>
      </c>
      <c r="C79" s="2">
        <f>SUM(C80:C89)</f>
        <v>101789</v>
      </c>
      <c r="D79" s="2">
        <f t="shared" ref="D79:T79" si="13">SUM(D80:D89)</f>
        <v>46692</v>
      </c>
      <c r="E79" s="2">
        <f t="shared" si="13"/>
        <v>0</v>
      </c>
      <c r="F79" s="2">
        <f t="shared" si="13"/>
        <v>47704</v>
      </c>
      <c r="G79" s="2">
        <f t="shared" si="13"/>
        <v>0</v>
      </c>
      <c r="H79" s="2">
        <f t="shared" si="13"/>
        <v>34514</v>
      </c>
      <c r="I79" s="2">
        <f t="shared" si="13"/>
        <v>0</v>
      </c>
      <c r="J79" s="2">
        <f t="shared" si="13"/>
        <v>0</v>
      </c>
      <c r="K79" s="2">
        <f t="shared" si="13"/>
        <v>0</v>
      </c>
      <c r="L79" s="2">
        <f t="shared" si="13"/>
        <v>0</v>
      </c>
      <c r="M79" s="2">
        <f t="shared" si="13"/>
        <v>40000</v>
      </c>
      <c r="N79" s="2">
        <f t="shared" si="13"/>
        <v>10788</v>
      </c>
      <c r="O79" s="2">
        <f t="shared" si="13"/>
        <v>0</v>
      </c>
      <c r="P79" s="2">
        <f t="shared" si="13"/>
        <v>1390</v>
      </c>
      <c r="Q79" s="2">
        <f t="shared" si="13"/>
        <v>1390</v>
      </c>
      <c r="R79" s="2">
        <f t="shared" si="13"/>
        <v>0</v>
      </c>
      <c r="S79" s="2">
        <f t="shared" si="13"/>
        <v>0</v>
      </c>
      <c r="T79" s="2">
        <f t="shared" si="13"/>
        <v>0</v>
      </c>
    </row>
    <row r="80" spans="1:20" ht="45.75" thickBot="1" x14ac:dyDescent="0.3">
      <c r="A80" s="7" t="s">
        <v>139</v>
      </c>
      <c r="B80" s="6" t="s">
        <v>140</v>
      </c>
      <c r="C80" s="7">
        <v>40000</v>
      </c>
      <c r="D80" s="7">
        <v>10788</v>
      </c>
      <c r="E80" s="7"/>
      <c r="F80" s="7">
        <v>0</v>
      </c>
      <c r="G80" s="7">
        <v>0</v>
      </c>
      <c r="H80" s="7">
        <v>0</v>
      </c>
      <c r="I80" s="7">
        <v>0</v>
      </c>
      <c r="J80" s="7"/>
      <c r="K80" s="7">
        <v>0</v>
      </c>
      <c r="L80" s="7">
        <v>0</v>
      </c>
      <c r="M80" s="7">
        <v>40000</v>
      </c>
      <c r="N80" s="7">
        <v>10788</v>
      </c>
      <c r="O80" s="7"/>
      <c r="P80" s="7">
        <v>0</v>
      </c>
      <c r="Q80" s="7">
        <v>0</v>
      </c>
      <c r="R80" s="7"/>
      <c r="S80" s="7">
        <v>0</v>
      </c>
      <c r="T80" s="7">
        <v>0</v>
      </c>
    </row>
    <row r="81" spans="1:21" ht="30.75" thickBot="1" x14ac:dyDescent="0.3">
      <c r="A81" s="7" t="s">
        <v>39</v>
      </c>
      <c r="B81" s="6" t="s">
        <v>141</v>
      </c>
      <c r="C81" s="7">
        <v>2604</v>
      </c>
      <c r="D81" s="7">
        <v>2604</v>
      </c>
      <c r="E81" s="7" t="s">
        <v>142</v>
      </c>
      <c r="F81" s="7">
        <v>2604</v>
      </c>
      <c r="G81" s="7">
        <v>0</v>
      </c>
      <c r="H81" s="7">
        <v>2604</v>
      </c>
      <c r="I81" s="7">
        <v>0</v>
      </c>
      <c r="J81" s="7"/>
      <c r="K81" s="7">
        <v>0</v>
      </c>
      <c r="L81" s="7">
        <v>0</v>
      </c>
      <c r="M81" s="7">
        <v>0</v>
      </c>
      <c r="N81" s="7">
        <v>0</v>
      </c>
      <c r="O81" s="7"/>
      <c r="P81" s="7">
        <v>0</v>
      </c>
      <c r="Q81" s="7">
        <v>0</v>
      </c>
      <c r="R81" s="7"/>
      <c r="S81" s="7">
        <v>0</v>
      </c>
      <c r="T81" s="7">
        <v>0</v>
      </c>
    </row>
    <row r="82" spans="1:21" ht="45.75" thickBot="1" x14ac:dyDescent="0.3">
      <c r="A82" s="7" t="s">
        <v>134</v>
      </c>
      <c r="B82" s="6" t="s">
        <v>143</v>
      </c>
      <c r="C82" s="7">
        <v>38551</v>
      </c>
      <c r="D82" s="7">
        <v>25361</v>
      </c>
      <c r="E82" s="7" t="s">
        <v>144</v>
      </c>
      <c r="F82" s="7">
        <v>38551</v>
      </c>
      <c r="G82" s="7">
        <v>0</v>
      </c>
      <c r="H82" s="7">
        <v>25361</v>
      </c>
      <c r="I82" s="7">
        <v>0</v>
      </c>
      <c r="J82" s="7"/>
      <c r="K82" s="7">
        <v>0</v>
      </c>
      <c r="L82" s="7">
        <v>0</v>
      </c>
      <c r="M82" s="7">
        <v>0</v>
      </c>
      <c r="N82" s="7">
        <v>0</v>
      </c>
      <c r="O82" s="7"/>
      <c r="P82" s="7">
        <v>0</v>
      </c>
      <c r="Q82" s="7">
        <v>0</v>
      </c>
      <c r="R82" s="7"/>
      <c r="S82" s="7">
        <v>0</v>
      </c>
      <c r="T82" s="7">
        <v>0</v>
      </c>
    </row>
    <row r="83" spans="1:21" ht="45.75" thickBot="1" x14ac:dyDescent="0.3">
      <c r="A83" s="7" t="s">
        <v>134</v>
      </c>
      <c r="B83" s="6" t="s">
        <v>145</v>
      </c>
      <c r="C83" s="7">
        <v>4549</v>
      </c>
      <c r="D83" s="7">
        <v>4549</v>
      </c>
      <c r="E83" s="7" t="s">
        <v>146</v>
      </c>
      <c r="F83" s="7">
        <v>4549</v>
      </c>
      <c r="G83" s="7">
        <v>0</v>
      </c>
      <c r="H83" s="7">
        <v>4549</v>
      </c>
      <c r="I83" s="7">
        <v>0</v>
      </c>
      <c r="J83" s="7"/>
      <c r="K83" s="7">
        <v>0</v>
      </c>
      <c r="L83" s="7">
        <v>0</v>
      </c>
      <c r="M83" s="7">
        <v>0</v>
      </c>
      <c r="N83" s="7">
        <v>0</v>
      </c>
      <c r="O83" s="7"/>
      <c r="P83" s="7">
        <v>0</v>
      </c>
      <c r="Q83" s="7">
        <v>0</v>
      </c>
      <c r="R83" s="7"/>
      <c r="S83" s="7">
        <v>0</v>
      </c>
      <c r="T83" s="7">
        <v>0</v>
      </c>
    </row>
    <row r="84" spans="1:21" ht="30.75" thickBot="1" x14ac:dyDescent="0.3">
      <c r="A84" s="7" t="s">
        <v>39</v>
      </c>
      <c r="B84" s="6" t="s">
        <v>147</v>
      </c>
      <c r="C84" s="7">
        <v>1390</v>
      </c>
      <c r="D84" s="7">
        <v>1390</v>
      </c>
      <c r="E84" s="7"/>
      <c r="F84" s="7">
        <v>0</v>
      </c>
      <c r="G84" s="7">
        <v>0</v>
      </c>
      <c r="H84" s="7">
        <v>0</v>
      </c>
      <c r="I84" s="7">
        <v>0</v>
      </c>
      <c r="J84" s="7"/>
      <c r="K84" s="7">
        <v>0</v>
      </c>
      <c r="L84" s="7">
        <v>0</v>
      </c>
      <c r="M84" s="7">
        <v>0</v>
      </c>
      <c r="N84" s="7">
        <v>0</v>
      </c>
      <c r="O84" s="7" t="s">
        <v>148</v>
      </c>
      <c r="P84" s="7">
        <v>1390</v>
      </c>
      <c r="Q84" s="7">
        <v>1390</v>
      </c>
      <c r="R84" s="7"/>
      <c r="S84" s="7">
        <v>0</v>
      </c>
      <c r="T84" s="7">
        <v>0</v>
      </c>
    </row>
    <row r="85" spans="1:21" ht="30.75" thickBot="1" x14ac:dyDescent="0.3">
      <c r="A85" s="7" t="s">
        <v>134</v>
      </c>
      <c r="B85" s="6" t="s">
        <v>149</v>
      </c>
      <c r="C85" s="7">
        <v>2000</v>
      </c>
      <c r="D85" s="7">
        <v>2000</v>
      </c>
      <c r="E85" s="7" t="s">
        <v>150</v>
      </c>
      <c r="F85" s="7">
        <v>2000</v>
      </c>
      <c r="G85" s="7">
        <v>0</v>
      </c>
      <c r="H85" s="7">
        <v>2000</v>
      </c>
      <c r="I85" s="7">
        <v>0</v>
      </c>
      <c r="J85" s="7"/>
      <c r="K85" s="7">
        <v>0</v>
      </c>
      <c r="L85" s="7">
        <v>0</v>
      </c>
      <c r="M85" s="7">
        <v>0</v>
      </c>
      <c r="N85" s="7">
        <v>0</v>
      </c>
      <c r="O85" s="7"/>
      <c r="P85" s="7">
        <v>0</v>
      </c>
      <c r="Q85" s="7">
        <v>0</v>
      </c>
      <c r="R85" s="7"/>
      <c r="S85" s="7">
        <v>0</v>
      </c>
      <c r="T85" s="7">
        <v>0</v>
      </c>
    </row>
    <row r="86" spans="1:21" s="11" customFormat="1" ht="30.75" thickBot="1" x14ac:dyDescent="0.3">
      <c r="A86" s="7">
        <v>3322</v>
      </c>
      <c r="B86" s="6" t="s">
        <v>254</v>
      </c>
      <c r="C86" s="7">
        <v>3922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1" s="11" customFormat="1" ht="30.75" thickBot="1" x14ac:dyDescent="0.3">
      <c r="A87" s="7">
        <v>3322</v>
      </c>
      <c r="B87" s="6" t="s">
        <v>253</v>
      </c>
      <c r="C87" s="7">
        <v>4917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1" s="11" customFormat="1" ht="45.75" thickBot="1" x14ac:dyDescent="0.3">
      <c r="A88" s="7">
        <v>3322</v>
      </c>
      <c r="B88" s="6" t="s">
        <v>256</v>
      </c>
      <c r="C88" s="7">
        <v>1795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1" s="11" customFormat="1" ht="45.75" thickBot="1" x14ac:dyDescent="0.3">
      <c r="A89" s="7">
        <v>3322</v>
      </c>
      <c r="B89" s="6" t="s">
        <v>255</v>
      </c>
      <c r="C89" s="7">
        <v>2061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1" ht="30.75" thickBot="1" x14ac:dyDescent="0.3">
      <c r="A90" s="2" t="s">
        <v>151</v>
      </c>
      <c r="B90" s="2" t="s">
        <v>152</v>
      </c>
      <c r="C90" s="2">
        <f>SUM(C91:C98)</f>
        <v>23853</v>
      </c>
      <c r="D90" s="2">
        <f t="shared" ref="D90:T90" si="14">SUM(D91:D98)</f>
        <v>23853</v>
      </c>
      <c r="E90" s="2">
        <f t="shared" ref="E90" si="15">SUM(E91:E98)</f>
        <v>0</v>
      </c>
      <c r="F90" s="2">
        <f t="shared" ref="F90" si="16">SUM(F91:F98)</f>
        <v>10025</v>
      </c>
      <c r="G90" s="2">
        <f t="shared" ref="G90" si="17">SUM(G91:G98)</f>
        <v>8425</v>
      </c>
      <c r="H90" s="2">
        <f t="shared" ref="H90" si="18">SUM(H91:H98)</f>
        <v>10025</v>
      </c>
      <c r="I90" s="2">
        <f t="shared" ref="I90" si="19">SUM(I91:I98)</f>
        <v>8425</v>
      </c>
      <c r="J90" s="2">
        <f t="shared" ref="J90" si="20">SUM(J91:J98)</f>
        <v>0</v>
      </c>
      <c r="K90" s="2">
        <f t="shared" ref="K90" si="21">SUM(K91:K98)</f>
        <v>5000</v>
      </c>
      <c r="L90" s="2">
        <f t="shared" ref="L90" si="22">SUM(L91:L98)</f>
        <v>5000</v>
      </c>
      <c r="M90" s="2">
        <f t="shared" ref="M90" si="23">SUM(M91:M98)</f>
        <v>0</v>
      </c>
      <c r="N90" s="2">
        <f t="shared" ref="N90" si="24">SUM(N91:N98)</f>
        <v>0</v>
      </c>
      <c r="O90" s="2">
        <f t="shared" ref="O90" si="25">SUM(O91:O98)</f>
        <v>0</v>
      </c>
      <c r="P90" s="2">
        <f t="shared" ref="P90" si="26">SUM(P91:P98)</f>
        <v>5778</v>
      </c>
      <c r="Q90" s="2">
        <f t="shared" ref="Q90" si="27">SUM(Q91:Q98)</f>
        <v>5778</v>
      </c>
      <c r="R90" s="2">
        <f t="shared" ref="R90" si="28">SUM(R91:R98)</f>
        <v>0</v>
      </c>
      <c r="S90" s="2">
        <f t="shared" ref="S90" si="29">SUM(S91:S98)</f>
        <v>0</v>
      </c>
      <c r="T90" s="2">
        <f t="shared" ref="T90" si="30">SUM(T91:T98)</f>
        <v>0</v>
      </c>
      <c r="U90" s="26"/>
    </row>
    <row r="91" spans="1:21" ht="30.75" thickBot="1" x14ac:dyDescent="0.3">
      <c r="A91" s="7" t="s">
        <v>39</v>
      </c>
      <c r="B91" s="6" t="s">
        <v>153</v>
      </c>
      <c r="C91" s="7">
        <v>2500</v>
      </c>
      <c r="D91" s="7">
        <v>2500</v>
      </c>
      <c r="E91" s="7"/>
      <c r="F91" s="7">
        <v>0</v>
      </c>
      <c r="G91" s="7">
        <v>0</v>
      </c>
      <c r="H91" s="7">
        <v>0</v>
      </c>
      <c r="I91" s="7">
        <v>0</v>
      </c>
      <c r="J91" s="7" t="s">
        <v>154</v>
      </c>
      <c r="K91" s="7">
        <v>2500</v>
      </c>
      <c r="L91" s="7">
        <v>2500</v>
      </c>
      <c r="M91" s="7">
        <v>0</v>
      </c>
      <c r="N91" s="7">
        <v>0</v>
      </c>
      <c r="O91" s="7"/>
      <c r="P91" s="7">
        <v>0</v>
      </c>
      <c r="Q91" s="7">
        <v>0</v>
      </c>
      <c r="R91" s="7"/>
      <c r="S91" s="7">
        <v>0</v>
      </c>
      <c r="T91" s="7">
        <v>0</v>
      </c>
    </row>
    <row r="92" spans="1:21" ht="30.75" thickBot="1" x14ac:dyDescent="0.3">
      <c r="A92" s="7" t="s">
        <v>39</v>
      </c>
      <c r="B92" s="6" t="s">
        <v>155</v>
      </c>
      <c r="C92" s="7">
        <v>2500</v>
      </c>
      <c r="D92" s="7">
        <v>2500</v>
      </c>
      <c r="E92" s="7"/>
      <c r="F92" s="7">
        <v>0</v>
      </c>
      <c r="G92" s="7">
        <v>0</v>
      </c>
      <c r="H92" s="7">
        <v>0</v>
      </c>
      <c r="I92" s="7">
        <v>0</v>
      </c>
      <c r="J92" s="7" t="s">
        <v>154</v>
      </c>
      <c r="K92" s="7">
        <v>2500</v>
      </c>
      <c r="L92" s="7">
        <v>2500</v>
      </c>
      <c r="M92" s="7">
        <v>0</v>
      </c>
      <c r="N92" s="7">
        <v>0</v>
      </c>
      <c r="O92" s="7"/>
      <c r="P92" s="7">
        <v>0</v>
      </c>
      <c r="Q92" s="7">
        <v>0</v>
      </c>
      <c r="R92" s="7"/>
      <c r="S92" s="7">
        <v>0</v>
      </c>
      <c r="T92" s="7">
        <v>0</v>
      </c>
    </row>
    <row r="93" spans="1:21" ht="15.75" thickBot="1" x14ac:dyDescent="0.3">
      <c r="A93" s="7" t="s">
        <v>39</v>
      </c>
      <c r="B93" s="6" t="s">
        <v>156</v>
      </c>
      <c r="C93" s="7">
        <v>1600</v>
      </c>
      <c r="D93" s="7">
        <v>1600</v>
      </c>
      <c r="E93" s="7" t="s">
        <v>157</v>
      </c>
      <c r="F93" s="7">
        <v>1600</v>
      </c>
      <c r="G93" s="7">
        <v>0</v>
      </c>
      <c r="H93" s="7">
        <v>1600</v>
      </c>
      <c r="I93" s="7">
        <v>0</v>
      </c>
      <c r="J93" s="7"/>
      <c r="K93" s="7">
        <v>0</v>
      </c>
      <c r="L93" s="7">
        <v>0</v>
      </c>
      <c r="M93" s="7">
        <v>0</v>
      </c>
      <c r="N93" s="7">
        <v>0</v>
      </c>
      <c r="O93" s="7"/>
      <c r="P93" s="7">
        <v>0</v>
      </c>
      <c r="Q93" s="7">
        <v>0</v>
      </c>
      <c r="R93" s="7"/>
      <c r="S93" s="7">
        <v>0</v>
      </c>
      <c r="T93" s="7">
        <v>0</v>
      </c>
    </row>
    <row r="94" spans="1:21" ht="15.75" thickBot="1" x14ac:dyDescent="0.3">
      <c r="A94" s="7" t="s">
        <v>39</v>
      </c>
      <c r="B94" s="6" t="s">
        <v>158</v>
      </c>
      <c r="C94" s="7">
        <v>3438</v>
      </c>
      <c r="D94" s="7">
        <v>3438</v>
      </c>
      <c r="E94" s="7"/>
      <c r="F94" s="7">
        <v>0</v>
      </c>
      <c r="G94" s="7">
        <v>0</v>
      </c>
      <c r="H94" s="7">
        <v>0</v>
      </c>
      <c r="I94" s="7">
        <v>0</v>
      </c>
      <c r="J94" s="7"/>
      <c r="K94" s="7">
        <v>0</v>
      </c>
      <c r="L94" s="7">
        <v>0</v>
      </c>
      <c r="M94" s="7">
        <v>0</v>
      </c>
      <c r="N94" s="7">
        <v>0</v>
      </c>
      <c r="O94" s="7" t="s">
        <v>159</v>
      </c>
      <c r="P94" s="7">
        <v>3438</v>
      </c>
      <c r="Q94" s="7">
        <v>3438</v>
      </c>
      <c r="R94" s="7"/>
      <c r="S94" s="7">
        <v>0</v>
      </c>
      <c r="T94" s="7">
        <v>0</v>
      </c>
    </row>
    <row r="95" spans="1:21" ht="15.75" thickBot="1" x14ac:dyDescent="0.3">
      <c r="A95" s="7" t="s">
        <v>39</v>
      </c>
      <c r="B95" s="6" t="s">
        <v>160</v>
      </c>
      <c r="C95" s="7">
        <v>2340</v>
      </c>
      <c r="D95" s="7">
        <v>2340</v>
      </c>
      <c r="E95" s="7"/>
      <c r="F95" s="7">
        <v>0</v>
      </c>
      <c r="G95" s="7">
        <v>0</v>
      </c>
      <c r="H95" s="7">
        <v>0</v>
      </c>
      <c r="I95" s="7">
        <v>0</v>
      </c>
      <c r="J95" s="7"/>
      <c r="K95" s="7">
        <v>0</v>
      </c>
      <c r="L95" s="7">
        <v>0</v>
      </c>
      <c r="M95" s="7">
        <v>0</v>
      </c>
      <c r="N95" s="7">
        <v>0</v>
      </c>
      <c r="O95" s="7" t="s">
        <v>161</v>
      </c>
      <c r="P95" s="7">
        <v>2340</v>
      </c>
      <c r="Q95" s="7">
        <v>2340</v>
      </c>
      <c r="R95" s="7"/>
      <c r="S95" s="7">
        <v>0</v>
      </c>
      <c r="T95" s="7">
        <v>0</v>
      </c>
    </row>
    <row r="96" spans="1:21" ht="30.75" thickBot="1" x14ac:dyDescent="0.3">
      <c r="A96" s="7" t="s">
        <v>39</v>
      </c>
      <c r="B96" s="6" t="s">
        <v>162</v>
      </c>
      <c r="C96" s="7">
        <v>8425</v>
      </c>
      <c r="D96" s="7">
        <v>8425</v>
      </c>
      <c r="E96" s="7" t="s">
        <v>163</v>
      </c>
      <c r="F96" s="7">
        <v>8425</v>
      </c>
      <c r="G96" s="7">
        <v>8425</v>
      </c>
      <c r="H96" s="7">
        <v>8425</v>
      </c>
      <c r="I96" s="7">
        <v>8425</v>
      </c>
      <c r="J96" s="7"/>
      <c r="K96" s="7">
        <v>0</v>
      </c>
      <c r="L96" s="7">
        <v>0</v>
      </c>
      <c r="M96" s="7">
        <v>0</v>
      </c>
      <c r="N96" s="7">
        <v>0</v>
      </c>
      <c r="O96" s="7"/>
      <c r="P96" s="7">
        <v>0</v>
      </c>
      <c r="Q96" s="7">
        <v>0</v>
      </c>
      <c r="R96" s="7"/>
      <c r="S96" s="7">
        <v>0</v>
      </c>
      <c r="T96" s="7">
        <v>0</v>
      </c>
    </row>
    <row r="97" spans="1:20" s="12" customFormat="1" ht="15.75" thickBot="1" x14ac:dyDescent="0.3">
      <c r="A97" s="7">
        <v>3322</v>
      </c>
      <c r="B97" s="6" t="s">
        <v>259</v>
      </c>
      <c r="C97" s="7">
        <v>2000</v>
      </c>
      <c r="D97" s="7">
        <v>2000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 s="12" customFormat="1" ht="15.75" thickBot="1" x14ac:dyDescent="0.3">
      <c r="A98" s="7">
        <v>3322</v>
      </c>
      <c r="B98" s="6" t="s">
        <v>260</v>
      </c>
      <c r="C98" s="7">
        <v>1050</v>
      </c>
      <c r="D98" s="7">
        <v>1050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 ht="30.75" thickBot="1" x14ac:dyDescent="0.3">
      <c r="A99" s="3" t="s">
        <v>164</v>
      </c>
      <c r="B99" s="3" t="s">
        <v>165</v>
      </c>
      <c r="C99" s="3">
        <f>C100</f>
        <v>45128</v>
      </c>
      <c r="D99" s="3">
        <f>D100</f>
        <v>45128</v>
      </c>
      <c r="E99" s="3">
        <f t="shared" ref="E99:S99" si="31">E100</f>
        <v>0</v>
      </c>
      <c r="F99" s="3">
        <f t="shared" si="31"/>
        <v>0</v>
      </c>
      <c r="G99" s="3">
        <f t="shared" si="31"/>
        <v>0</v>
      </c>
      <c r="H99" s="3">
        <f t="shared" si="31"/>
        <v>0</v>
      </c>
      <c r="I99" s="3">
        <f t="shared" si="31"/>
        <v>0</v>
      </c>
      <c r="J99" s="3">
        <f t="shared" si="31"/>
        <v>0</v>
      </c>
      <c r="K99" s="3">
        <f>K100</f>
        <v>37000</v>
      </c>
      <c r="L99" s="3">
        <f t="shared" si="31"/>
        <v>37000</v>
      </c>
      <c r="M99" s="3">
        <f t="shared" si="31"/>
        <v>8128</v>
      </c>
      <c r="N99" s="3">
        <f t="shared" si="31"/>
        <v>8128</v>
      </c>
      <c r="O99" s="3">
        <f t="shared" si="31"/>
        <v>0</v>
      </c>
      <c r="P99" s="3">
        <f t="shared" si="31"/>
        <v>0</v>
      </c>
      <c r="Q99" s="3">
        <f t="shared" si="31"/>
        <v>0</v>
      </c>
      <c r="R99" s="3">
        <f t="shared" si="31"/>
        <v>0</v>
      </c>
      <c r="S99" s="3">
        <f t="shared" si="31"/>
        <v>0</v>
      </c>
      <c r="T99" s="3">
        <f t="shared" ref="T99" si="32">T100</f>
        <v>0</v>
      </c>
    </row>
    <row r="100" spans="1:20" ht="32.25" customHeight="1" thickBot="1" x14ac:dyDescent="0.3">
      <c r="A100" s="2" t="s">
        <v>137</v>
      </c>
      <c r="B100" s="2" t="s">
        <v>138</v>
      </c>
      <c r="C100" s="2">
        <f>SUM(C101:C102)</f>
        <v>45128</v>
      </c>
      <c r="D100" s="2">
        <f t="shared" ref="D100:T100" si="33">SUM(D101:D102)</f>
        <v>45128</v>
      </c>
      <c r="E100" s="2">
        <f t="shared" si="33"/>
        <v>0</v>
      </c>
      <c r="F100" s="2">
        <f t="shared" si="33"/>
        <v>0</v>
      </c>
      <c r="G100" s="2">
        <f t="shared" si="33"/>
        <v>0</v>
      </c>
      <c r="H100" s="2">
        <f t="shared" si="33"/>
        <v>0</v>
      </c>
      <c r="I100" s="2">
        <f t="shared" si="33"/>
        <v>0</v>
      </c>
      <c r="J100" s="2">
        <f t="shared" si="33"/>
        <v>0</v>
      </c>
      <c r="K100" s="2">
        <f t="shared" si="33"/>
        <v>37000</v>
      </c>
      <c r="L100" s="2">
        <f t="shared" si="33"/>
        <v>37000</v>
      </c>
      <c r="M100" s="2">
        <f t="shared" si="33"/>
        <v>8128</v>
      </c>
      <c r="N100" s="2">
        <f t="shared" si="33"/>
        <v>8128</v>
      </c>
      <c r="O100" s="2">
        <f t="shared" si="33"/>
        <v>0</v>
      </c>
      <c r="P100" s="2">
        <f t="shared" si="33"/>
        <v>0</v>
      </c>
      <c r="Q100" s="2">
        <f t="shared" si="33"/>
        <v>0</v>
      </c>
      <c r="R100" s="2">
        <f t="shared" si="33"/>
        <v>0</v>
      </c>
      <c r="S100" s="2">
        <f t="shared" si="33"/>
        <v>0</v>
      </c>
      <c r="T100" s="2">
        <f t="shared" si="33"/>
        <v>0</v>
      </c>
    </row>
    <row r="101" spans="1:20" ht="30.75" thickBot="1" x14ac:dyDescent="0.3">
      <c r="A101" s="7" t="s">
        <v>166</v>
      </c>
      <c r="B101" s="6" t="s">
        <v>167</v>
      </c>
      <c r="C101" s="7">
        <v>3136</v>
      </c>
      <c r="D101" s="7">
        <v>3136</v>
      </c>
      <c r="E101" s="7"/>
      <c r="F101" s="7">
        <v>0</v>
      </c>
      <c r="G101" s="7">
        <v>0</v>
      </c>
      <c r="H101" s="7">
        <v>0</v>
      </c>
      <c r="I101" s="7">
        <v>0</v>
      </c>
      <c r="J101" s="7"/>
      <c r="K101" s="7">
        <v>0</v>
      </c>
      <c r="L101" s="7">
        <v>0</v>
      </c>
      <c r="M101" s="7">
        <v>3136</v>
      </c>
      <c r="N101" s="7">
        <v>3136</v>
      </c>
      <c r="O101" s="7"/>
      <c r="P101" s="7">
        <v>0</v>
      </c>
      <c r="Q101" s="7">
        <v>0</v>
      </c>
      <c r="R101" s="7"/>
      <c r="S101" s="7">
        <v>0</v>
      </c>
      <c r="T101" s="7">
        <v>0</v>
      </c>
    </row>
    <row r="102" spans="1:20" ht="30.75" thickBot="1" x14ac:dyDescent="0.3">
      <c r="A102" s="7" t="s">
        <v>166</v>
      </c>
      <c r="B102" s="6" t="s">
        <v>168</v>
      </c>
      <c r="C102" s="7">
        <v>41992</v>
      </c>
      <c r="D102" s="7">
        <v>41992</v>
      </c>
      <c r="E102" s="7"/>
      <c r="F102" s="7">
        <v>0</v>
      </c>
      <c r="G102" s="7">
        <v>0</v>
      </c>
      <c r="H102" s="7">
        <v>0</v>
      </c>
      <c r="I102" s="7">
        <v>0</v>
      </c>
      <c r="J102" s="7" t="s">
        <v>169</v>
      </c>
      <c r="K102" s="7">
        <v>37000</v>
      </c>
      <c r="L102" s="7">
        <v>37000</v>
      </c>
      <c r="M102" s="7">
        <v>4992</v>
      </c>
      <c r="N102" s="7">
        <v>4992</v>
      </c>
      <c r="O102" s="7"/>
      <c r="P102" s="7">
        <v>0</v>
      </c>
      <c r="Q102" s="7">
        <v>0</v>
      </c>
      <c r="R102" s="7"/>
      <c r="S102" s="7">
        <v>0</v>
      </c>
      <c r="T102" s="7">
        <v>0</v>
      </c>
    </row>
    <row r="103" spans="1:20" ht="60.75" thickBot="1" x14ac:dyDescent="0.3">
      <c r="A103" s="3" t="s">
        <v>45</v>
      </c>
      <c r="B103" s="3" t="s">
        <v>46</v>
      </c>
      <c r="C103" s="3">
        <f>SUM(C104+C106+C112+C124)</f>
        <v>1147749</v>
      </c>
      <c r="D103" s="3">
        <f t="shared" ref="D103:T103" si="34">SUM(D104+D106+D112+D124)</f>
        <v>1113749</v>
      </c>
      <c r="E103" s="3">
        <f t="shared" si="34"/>
        <v>0</v>
      </c>
      <c r="F103" s="3">
        <f t="shared" si="34"/>
        <v>260333</v>
      </c>
      <c r="G103" s="3">
        <f t="shared" si="34"/>
        <v>48400</v>
      </c>
      <c r="H103" s="3">
        <f t="shared" si="34"/>
        <v>260333</v>
      </c>
      <c r="I103" s="3">
        <f t="shared" si="34"/>
        <v>48400</v>
      </c>
      <c r="J103" s="3">
        <f t="shared" si="34"/>
        <v>0</v>
      </c>
      <c r="K103" s="3">
        <f t="shared" si="34"/>
        <v>395302</v>
      </c>
      <c r="L103" s="3">
        <f t="shared" si="34"/>
        <v>395302</v>
      </c>
      <c r="M103" s="3">
        <f t="shared" si="34"/>
        <v>43590</v>
      </c>
      <c r="N103" s="3">
        <f t="shared" si="34"/>
        <v>9590</v>
      </c>
      <c r="O103" s="3">
        <f t="shared" si="34"/>
        <v>0</v>
      </c>
      <c r="P103" s="3">
        <f t="shared" si="34"/>
        <v>374024</v>
      </c>
      <c r="Q103" s="3">
        <f t="shared" si="34"/>
        <v>374024</v>
      </c>
      <c r="R103" s="3"/>
      <c r="S103" s="3">
        <f t="shared" si="34"/>
        <v>74500</v>
      </c>
      <c r="T103" s="3">
        <f t="shared" si="34"/>
        <v>74500</v>
      </c>
    </row>
    <row r="104" spans="1:20" ht="30.75" customHeight="1" thickBot="1" x14ac:dyDescent="0.3">
      <c r="A104" s="2" t="s">
        <v>137</v>
      </c>
      <c r="B104" s="2" t="s">
        <v>138</v>
      </c>
      <c r="C104" s="2">
        <f>C105</f>
        <v>54268</v>
      </c>
      <c r="D104" s="2">
        <f t="shared" ref="D104:T104" si="35">D105</f>
        <v>54268</v>
      </c>
      <c r="E104" s="2">
        <f t="shared" si="35"/>
        <v>0</v>
      </c>
      <c r="F104" s="2">
        <f t="shared" si="35"/>
        <v>0</v>
      </c>
      <c r="G104" s="2">
        <f t="shared" si="35"/>
        <v>0</v>
      </c>
      <c r="H104" s="2">
        <f t="shared" si="35"/>
        <v>0</v>
      </c>
      <c r="I104" s="2">
        <f t="shared" si="35"/>
        <v>0</v>
      </c>
      <c r="J104" s="2">
        <f t="shared" si="35"/>
        <v>0</v>
      </c>
      <c r="K104" s="2">
        <f t="shared" si="35"/>
        <v>0</v>
      </c>
      <c r="L104" s="2">
        <f t="shared" si="35"/>
        <v>0</v>
      </c>
      <c r="M104" s="2">
        <f t="shared" si="35"/>
        <v>0</v>
      </c>
      <c r="N104" s="2">
        <f t="shared" si="35"/>
        <v>0</v>
      </c>
      <c r="O104" s="2">
        <f t="shared" si="35"/>
        <v>0</v>
      </c>
      <c r="P104" s="2">
        <f t="shared" si="35"/>
        <v>0</v>
      </c>
      <c r="Q104" s="2">
        <f t="shared" si="35"/>
        <v>0</v>
      </c>
      <c r="R104" s="2" t="str">
        <f t="shared" si="35"/>
        <v xml:space="preserve">97 (план:54268 лв., усвоено:54268 лв.);
</v>
      </c>
      <c r="S104" s="2">
        <f t="shared" si="35"/>
        <v>54268</v>
      </c>
      <c r="T104" s="2">
        <f t="shared" si="35"/>
        <v>54268</v>
      </c>
    </row>
    <row r="105" spans="1:20" ht="45.75" thickBot="1" x14ac:dyDescent="0.3">
      <c r="A105" s="7" t="s">
        <v>170</v>
      </c>
      <c r="B105" s="6" t="s">
        <v>171</v>
      </c>
      <c r="C105" s="7">
        <v>54268</v>
      </c>
      <c r="D105" s="7">
        <v>54268</v>
      </c>
      <c r="E105" s="7"/>
      <c r="F105" s="7">
        <v>0</v>
      </c>
      <c r="G105" s="7">
        <v>0</v>
      </c>
      <c r="H105" s="7">
        <v>0</v>
      </c>
      <c r="I105" s="7">
        <v>0</v>
      </c>
      <c r="J105" s="7"/>
      <c r="K105" s="7">
        <v>0</v>
      </c>
      <c r="L105" s="7">
        <v>0</v>
      </c>
      <c r="M105" s="7">
        <v>0</v>
      </c>
      <c r="N105" s="7">
        <v>0</v>
      </c>
      <c r="O105" s="7"/>
      <c r="P105" s="7">
        <v>0</v>
      </c>
      <c r="Q105" s="7">
        <v>0</v>
      </c>
      <c r="R105" s="7" t="s">
        <v>172</v>
      </c>
      <c r="S105" s="7">
        <v>54268</v>
      </c>
      <c r="T105" s="7">
        <v>54268</v>
      </c>
    </row>
    <row r="106" spans="1:20" ht="30.75" thickBot="1" x14ac:dyDescent="0.3">
      <c r="A106" s="2" t="s">
        <v>151</v>
      </c>
      <c r="B106" s="2" t="s">
        <v>152</v>
      </c>
      <c r="C106" s="2">
        <f>SUM(C107:C111)</f>
        <v>6598</v>
      </c>
      <c r="D106" s="2">
        <f t="shared" ref="D106:T106" si="36">SUM(D107:D111)</f>
        <v>6598</v>
      </c>
      <c r="E106" s="2">
        <f t="shared" si="36"/>
        <v>0</v>
      </c>
      <c r="F106" s="2">
        <f t="shared" si="36"/>
        <v>0</v>
      </c>
      <c r="G106" s="2">
        <f t="shared" si="36"/>
        <v>0</v>
      </c>
      <c r="H106" s="2">
        <f t="shared" si="36"/>
        <v>0</v>
      </c>
      <c r="I106" s="2">
        <f t="shared" si="36"/>
        <v>0</v>
      </c>
      <c r="J106" s="2">
        <f t="shared" si="36"/>
        <v>0</v>
      </c>
      <c r="K106" s="2">
        <f t="shared" si="36"/>
        <v>0</v>
      </c>
      <c r="L106" s="2">
        <f t="shared" si="36"/>
        <v>0</v>
      </c>
      <c r="M106" s="2">
        <f t="shared" si="36"/>
        <v>0</v>
      </c>
      <c r="N106" s="2">
        <f t="shared" si="36"/>
        <v>0</v>
      </c>
      <c r="O106" s="2"/>
      <c r="P106" s="2">
        <f t="shared" si="36"/>
        <v>6598</v>
      </c>
      <c r="Q106" s="2">
        <f t="shared" si="36"/>
        <v>6598</v>
      </c>
      <c r="R106" s="2">
        <f t="shared" si="36"/>
        <v>0</v>
      </c>
      <c r="S106" s="2">
        <f t="shared" si="36"/>
        <v>0</v>
      </c>
      <c r="T106" s="2">
        <f t="shared" si="36"/>
        <v>0</v>
      </c>
    </row>
    <row r="107" spans="1:20" ht="30.75" thickBot="1" x14ac:dyDescent="0.3">
      <c r="A107" s="7" t="s">
        <v>51</v>
      </c>
      <c r="B107" s="6" t="s">
        <v>173</v>
      </c>
      <c r="C107" s="7">
        <v>1193</v>
      </c>
      <c r="D107" s="7">
        <v>1193</v>
      </c>
      <c r="E107" s="7"/>
      <c r="F107" s="7">
        <v>0</v>
      </c>
      <c r="G107" s="7">
        <v>0</v>
      </c>
      <c r="H107" s="7">
        <v>0</v>
      </c>
      <c r="I107" s="7">
        <v>0</v>
      </c>
      <c r="J107" s="7"/>
      <c r="K107" s="7">
        <v>0</v>
      </c>
      <c r="L107" s="7">
        <v>0</v>
      </c>
      <c r="M107" s="7">
        <v>0</v>
      </c>
      <c r="N107" s="7">
        <v>0</v>
      </c>
      <c r="O107" s="7" t="s">
        <v>174</v>
      </c>
      <c r="P107" s="7">
        <v>1193</v>
      </c>
      <c r="Q107" s="7">
        <v>1193</v>
      </c>
      <c r="R107" s="7"/>
      <c r="S107" s="7">
        <v>0</v>
      </c>
      <c r="T107" s="7">
        <v>0</v>
      </c>
    </row>
    <row r="108" spans="1:20" ht="30.75" thickBot="1" x14ac:dyDescent="0.3">
      <c r="A108" s="7" t="s">
        <v>51</v>
      </c>
      <c r="B108" s="6" t="s">
        <v>175</v>
      </c>
      <c r="C108" s="7">
        <v>1193</v>
      </c>
      <c r="D108" s="7">
        <v>1193</v>
      </c>
      <c r="E108" s="7"/>
      <c r="F108" s="7">
        <v>0</v>
      </c>
      <c r="G108" s="7">
        <v>0</v>
      </c>
      <c r="H108" s="7">
        <v>0</v>
      </c>
      <c r="I108" s="7">
        <v>0</v>
      </c>
      <c r="J108" s="7"/>
      <c r="K108" s="7">
        <v>0</v>
      </c>
      <c r="L108" s="7">
        <v>0</v>
      </c>
      <c r="M108" s="7">
        <v>0</v>
      </c>
      <c r="N108" s="7">
        <v>0</v>
      </c>
      <c r="O108" s="7" t="s">
        <v>174</v>
      </c>
      <c r="P108" s="7">
        <v>1193</v>
      </c>
      <c r="Q108" s="7">
        <v>1193</v>
      </c>
      <c r="R108" s="7"/>
      <c r="S108" s="7">
        <v>0</v>
      </c>
      <c r="T108" s="7">
        <v>0</v>
      </c>
    </row>
    <row r="109" spans="1:20" ht="30.75" thickBot="1" x14ac:dyDescent="0.3">
      <c r="A109" s="7" t="s">
        <v>51</v>
      </c>
      <c r="B109" s="6" t="s">
        <v>176</v>
      </c>
      <c r="C109" s="7">
        <v>1022</v>
      </c>
      <c r="D109" s="7">
        <v>1022</v>
      </c>
      <c r="E109" s="7"/>
      <c r="F109" s="7">
        <v>0</v>
      </c>
      <c r="G109" s="7">
        <v>0</v>
      </c>
      <c r="H109" s="7">
        <v>0</v>
      </c>
      <c r="I109" s="7">
        <v>0</v>
      </c>
      <c r="J109" s="7"/>
      <c r="K109" s="7">
        <v>0</v>
      </c>
      <c r="L109" s="7">
        <v>0</v>
      </c>
      <c r="M109" s="7">
        <v>0</v>
      </c>
      <c r="N109" s="7">
        <v>0</v>
      </c>
      <c r="O109" s="7" t="s">
        <v>177</v>
      </c>
      <c r="P109" s="7">
        <v>1022</v>
      </c>
      <c r="Q109" s="7">
        <v>1022</v>
      </c>
      <c r="R109" s="7"/>
      <c r="S109" s="7">
        <v>0</v>
      </c>
      <c r="T109" s="7">
        <v>0</v>
      </c>
    </row>
    <row r="110" spans="1:20" ht="45.75" thickBot="1" x14ac:dyDescent="0.3">
      <c r="A110" s="7" t="s">
        <v>51</v>
      </c>
      <c r="B110" s="6" t="s">
        <v>178</v>
      </c>
      <c r="C110" s="7">
        <v>2114</v>
      </c>
      <c r="D110" s="7">
        <v>2114</v>
      </c>
      <c r="E110" s="7"/>
      <c r="F110" s="7">
        <v>0</v>
      </c>
      <c r="G110" s="7">
        <v>0</v>
      </c>
      <c r="H110" s="7">
        <v>0</v>
      </c>
      <c r="I110" s="7">
        <v>0</v>
      </c>
      <c r="J110" s="7"/>
      <c r="K110" s="7">
        <v>0</v>
      </c>
      <c r="L110" s="7">
        <v>0</v>
      </c>
      <c r="M110" s="7">
        <v>0</v>
      </c>
      <c r="N110" s="7">
        <v>0</v>
      </c>
      <c r="O110" s="7" t="s">
        <v>179</v>
      </c>
      <c r="P110" s="7">
        <v>2114</v>
      </c>
      <c r="Q110" s="7">
        <v>2114</v>
      </c>
      <c r="R110" s="7"/>
      <c r="S110" s="7">
        <v>0</v>
      </c>
      <c r="T110" s="7">
        <v>0</v>
      </c>
    </row>
    <row r="111" spans="1:20" ht="30.75" thickBot="1" x14ac:dyDescent="0.3">
      <c r="A111" s="7" t="s">
        <v>51</v>
      </c>
      <c r="B111" s="6" t="s">
        <v>180</v>
      </c>
      <c r="C111" s="7">
        <v>1076</v>
      </c>
      <c r="D111" s="7">
        <v>1076</v>
      </c>
      <c r="E111" s="7"/>
      <c r="F111" s="7">
        <v>0</v>
      </c>
      <c r="G111" s="7">
        <v>0</v>
      </c>
      <c r="H111" s="7">
        <v>0</v>
      </c>
      <c r="I111" s="7">
        <v>0</v>
      </c>
      <c r="J111" s="7"/>
      <c r="K111" s="7">
        <v>0</v>
      </c>
      <c r="L111" s="7">
        <v>0</v>
      </c>
      <c r="M111" s="7">
        <v>0</v>
      </c>
      <c r="N111" s="7">
        <v>0</v>
      </c>
      <c r="O111" s="7" t="s">
        <v>181</v>
      </c>
      <c r="P111" s="7">
        <v>1076</v>
      </c>
      <c r="Q111" s="7">
        <v>1076</v>
      </c>
      <c r="R111" s="7"/>
      <c r="S111" s="7">
        <v>0</v>
      </c>
      <c r="T111" s="7">
        <v>0</v>
      </c>
    </row>
    <row r="112" spans="1:20" ht="30.75" thickBot="1" x14ac:dyDescent="0.3">
      <c r="A112" s="2" t="s">
        <v>126</v>
      </c>
      <c r="B112" s="2" t="s">
        <v>127</v>
      </c>
      <c r="C112" s="2">
        <f>SUM(C113+C120)</f>
        <v>1037851</v>
      </c>
      <c r="D112" s="2">
        <f>SUM(D113+D120)</f>
        <v>1003851</v>
      </c>
      <c r="E112" s="2">
        <f t="shared" ref="E112:T112" si="37">SUM(E113+E120)</f>
        <v>0</v>
      </c>
      <c r="F112" s="2">
        <f t="shared" si="37"/>
        <v>231533</v>
      </c>
      <c r="G112" s="2">
        <f t="shared" si="37"/>
        <v>19600</v>
      </c>
      <c r="H112" s="2">
        <f t="shared" si="37"/>
        <v>231533</v>
      </c>
      <c r="I112" s="2">
        <f t="shared" si="37"/>
        <v>19600</v>
      </c>
      <c r="J112" s="2">
        <f t="shared" si="37"/>
        <v>0</v>
      </c>
      <c r="K112" s="2">
        <f t="shared" si="37"/>
        <v>395302</v>
      </c>
      <c r="L112" s="2">
        <f t="shared" si="37"/>
        <v>395302</v>
      </c>
      <c r="M112" s="2">
        <f>SUM(M113+M120)</f>
        <v>43590</v>
      </c>
      <c r="N112" s="2">
        <f t="shared" si="37"/>
        <v>9590</v>
      </c>
      <c r="O112" s="2">
        <f t="shared" si="37"/>
        <v>0</v>
      </c>
      <c r="P112" s="2">
        <f t="shared" si="37"/>
        <v>367426</v>
      </c>
      <c r="Q112" s="2">
        <f t="shared" si="37"/>
        <v>367426</v>
      </c>
      <c r="R112" s="2">
        <f t="shared" si="37"/>
        <v>0</v>
      </c>
      <c r="S112" s="2">
        <f t="shared" si="37"/>
        <v>0</v>
      </c>
      <c r="T112" s="2">
        <f t="shared" si="37"/>
        <v>0</v>
      </c>
    </row>
    <row r="113" spans="1:20" ht="15.75" thickBot="1" x14ac:dyDescent="0.3">
      <c r="A113" s="4"/>
      <c r="B113" s="4" t="s">
        <v>33</v>
      </c>
      <c r="C113" s="4">
        <f>SUM(C114:C119)</f>
        <v>1008661</v>
      </c>
      <c r="D113" s="4">
        <f t="shared" ref="D113:T113" si="38">SUM(D114:D119)</f>
        <v>974661</v>
      </c>
      <c r="E113" s="4">
        <f t="shared" si="38"/>
        <v>0</v>
      </c>
      <c r="F113" s="4">
        <f t="shared" si="38"/>
        <v>211933</v>
      </c>
      <c r="G113" s="4">
        <f t="shared" si="38"/>
        <v>0</v>
      </c>
      <c r="H113" s="4">
        <f t="shared" si="38"/>
        <v>211933</v>
      </c>
      <c r="I113" s="4">
        <f t="shared" si="38"/>
        <v>0</v>
      </c>
      <c r="J113" s="4">
        <f t="shared" si="38"/>
        <v>0</v>
      </c>
      <c r="K113" s="4">
        <f t="shared" si="38"/>
        <v>395302</v>
      </c>
      <c r="L113" s="4">
        <f t="shared" si="38"/>
        <v>395302</v>
      </c>
      <c r="M113" s="4">
        <f t="shared" si="38"/>
        <v>34000</v>
      </c>
      <c r="N113" s="4">
        <f t="shared" si="38"/>
        <v>0</v>
      </c>
      <c r="O113" s="4">
        <f t="shared" si="38"/>
        <v>0</v>
      </c>
      <c r="P113" s="4">
        <f t="shared" si="38"/>
        <v>367426</v>
      </c>
      <c r="Q113" s="4">
        <f t="shared" si="38"/>
        <v>367426</v>
      </c>
      <c r="R113" s="4">
        <f t="shared" si="38"/>
        <v>0</v>
      </c>
      <c r="S113" s="4">
        <f t="shared" si="38"/>
        <v>0</v>
      </c>
      <c r="T113" s="4">
        <f t="shared" si="38"/>
        <v>0</v>
      </c>
    </row>
    <row r="114" spans="1:20" ht="45.75" thickBot="1" x14ac:dyDescent="0.3">
      <c r="A114" s="7" t="s">
        <v>182</v>
      </c>
      <c r="B114" s="6" t="s">
        <v>183</v>
      </c>
      <c r="C114" s="7">
        <v>31728</v>
      </c>
      <c r="D114" s="7">
        <v>31728</v>
      </c>
      <c r="E114" s="7"/>
      <c r="F114" s="7">
        <v>0</v>
      </c>
      <c r="G114" s="7">
        <v>0</v>
      </c>
      <c r="H114" s="7">
        <v>0</v>
      </c>
      <c r="I114" s="7">
        <v>0</v>
      </c>
      <c r="J114" s="7" t="s">
        <v>184</v>
      </c>
      <c r="K114" s="7">
        <v>26440</v>
      </c>
      <c r="L114" s="7">
        <v>26440</v>
      </c>
      <c r="M114" s="7">
        <v>0</v>
      </c>
      <c r="N114" s="7">
        <v>0</v>
      </c>
      <c r="O114" s="7" t="s">
        <v>185</v>
      </c>
      <c r="P114" s="7">
        <v>5288</v>
      </c>
      <c r="Q114" s="7">
        <v>5288</v>
      </c>
      <c r="R114" s="7"/>
      <c r="S114" s="7">
        <v>0</v>
      </c>
      <c r="T114" s="7">
        <v>0</v>
      </c>
    </row>
    <row r="115" spans="1:20" ht="45.75" thickBot="1" x14ac:dyDescent="0.3">
      <c r="A115" s="7" t="s">
        <v>182</v>
      </c>
      <c r="B115" s="6" t="s">
        <v>186</v>
      </c>
      <c r="C115" s="7">
        <v>668895</v>
      </c>
      <c r="D115" s="7">
        <v>668895</v>
      </c>
      <c r="E115" s="7"/>
      <c r="F115" s="7">
        <v>0</v>
      </c>
      <c r="G115" s="7">
        <v>0</v>
      </c>
      <c r="H115" s="7">
        <v>0</v>
      </c>
      <c r="I115" s="7">
        <v>0</v>
      </c>
      <c r="J115" s="7" t="s">
        <v>187</v>
      </c>
      <c r="K115" s="7">
        <v>368862</v>
      </c>
      <c r="L115" s="7">
        <v>368862</v>
      </c>
      <c r="M115" s="7">
        <v>0</v>
      </c>
      <c r="N115" s="7">
        <v>0</v>
      </c>
      <c r="O115" s="7" t="s">
        <v>188</v>
      </c>
      <c r="P115" s="7">
        <v>300033</v>
      </c>
      <c r="Q115" s="7">
        <v>300033</v>
      </c>
      <c r="R115" s="7"/>
      <c r="S115" s="7">
        <v>0</v>
      </c>
      <c r="T115" s="7">
        <v>0</v>
      </c>
    </row>
    <row r="116" spans="1:20" ht="75.75" thickBot="1" x14ac:dyDescent="0.3">
      <c r="A116" s="7" t="s">
        <v>51</v>
      </c>
      <c r="B116" s="6" t="s">
        <v>189</v>
      </c>
      <c r="C116" s="7">
        <v>34000</v>
      </c>
      <c r="D116" s="7">
        <v>0</v>
      </c>
      <c r="E116" s="7"/>
      <c r="F116" s="7">
        <v>0</v>
      </c>
      <c r="G116" s="7">
        <v>0</v>
      </c>
      <c r="H116" s="7">
        <v>0</v>
      </c>
      <c r="I116" s="7">
        <v>0</v>
      </c>
      <c r="J116" s="7"/>
      <c r="K116" s="7">
        <v>0</v>
      </c>
      <c r="L116" s="7">
        <v>0</v>
      </c>
      <c r="M116" s="7">
        <v>34000</v>
      </c>
      <c r="N116" s="7">
        <v>0</v>
      </c>
      <c r="O116" s="7"/>
      <c r="P116" s="7">
        <v>0</v>
      </c>
      <c r="Q116" s="7">
        <v>0</v>
      </c>
      <c r="R116" s="7"/>
      <c r="S116" s="7">
        <v>0</v>
      </c>
      <c r="T116" s="7">
        <v>0</v>
      </c>
    </row>
    <row r="117" spans="1:20" ht="45.75" thickBot="1" x14ac:dyDescent="0.3">
      <c r="A117" s="7" t="s">
        <v>182</v>
      </c>
      <c r="B117" s="6" t="s">
        <v>190</v>
      </c>
      <c r="C117" s="7">
        <v>254320</v>
      </c>
      <c r="D117" s="7">
        <v>254320</v>
      </c>
      <c r="E117" s="7" t="s">
        <v>191</v>
      </c>
      <c r="F117" s="7">
        <v>211933</v>
      </c>
      <c r="G117" s="7">
        <v>0</v>
      </c>
      <c r="H117" s="7">
        <v>211933</v>
      </c>
      <c r="I117" s="7">
        <v>0</v>
      </c>
      <c r="J117" s="7"/>
      <c r="K117" s="7">
        <v>0</v>
      </c>
      <c r="L117" s="7">
        <v>0</v>
      </c>
      <c r="M117" s="7">
        <v>0</v>
      </c>
      <c r="N117" s="7">
        <v>0</v>
      </c>
      <c r="O117" s="7" t="s">
        <v>192</v>
      </c>
      <c r="P117" s="7">
        <v>42387</v>
      </c>
      <c r="Q117" s="7">
        <v>42387</v>
      </c>
      <c r="R117" s="7"/>
      <c r="S117" s="7">
        <v>0</v>
      </c>
      <c r="T117" s="7">
        <v>0</v>
      </c>
    </row>
    <row r="118" spans="1:20" ht="45.75" thickBot="1" x14ac:dyDescent="0.3">
      <c r="A118" s="7" t="s">
        <v>51</v>
      </c>
      <c r="B118" s="6" t="s">
        <v>193</v>
      </c>
      <c r="C118" s="7">
        <v>12394</v>
      </c>
      <c r="D118" s="7">
        <v>12394</v>
      </c>
      <c r="E118" s="7"/>
      <c r="F118" s="7">
        <v>0</v>
      </c>
      <c r="G118" s="7">
        <v>0</v>
      </c>
      <c r="H118" s="7">
        <v>0</v>
      </c>
      <c r="I118" s="7">
        <v>0</v>
      </c>
      <c r="J118" s="7"/>
      <c r="K118" s="7">
        <v>0</v>
      </c>
      <c r="L118" s="7">
        <v>0</v>
      </c>
      <c r="M118" s="7">
        <v>0</v>
      </c>
      <c r="N118" s="7">
        <v>0</v>
      </c>
      <c r="O118" s="7" t="s">
        <v>194</v>
      </c>
      <c r="P118" s="7">
        <v>12394</v>
      </c>
      <c r="Q118" s="7">
        <v>12394</v>
      </c>
      <c r="R118" s="7"/>
      <c r="S118" s="7">
        <v>0</v>
      </c>
      <c r="T118" s="7">
        <v>0</v>
      </c>
    </row>
    <row r="119" spans="1:20" ht="45.75" thickBot="1" x14ac:dyDescent="0.3">
      <c r="A119" s="7" t="s">
        <v>51</v>
      </c>
      <c r="B119" s="6" t="s">
        <v>195</v>
      </c>
      <c r="C119" s="7">
        <v>7324</v>
      </c>
      <c r="D119" s="7">
        <v>7324</v>
      </c>
      <c r="E119" s="7"/>
      <c r="F119" s="7">
        <v>0</v>
      </c>
      <c r="G119" s="7">
        <v>0</v>
      </c>
      <c r="H119" s="7">
        <v>0</v>
      </c>
      <c r="I119" s="7">
        <v>0</v>
      </c>
      <c r="J119" s="7"/>
      <c r="K119" s="7">
        <v>0</v>
      </c>
      <c r="L119" s="7">
        <v>0</v>
      </c>
      <c r="M119" s="7">
        <v>0</v>
      </c>
      <c r="N119" s="7">
        <v>0</v>
      </c>
      <c r="O119" s="7" t="s">
        <v>196</v>
      </c>
      <c r="P119" s="7">
        <v>7324</v>
      </c>
      <c r="Q119" s="7">
        <v>7324</v>
      </c>
      <c r="R119" s="7"/>
      <c r="S119" s="7">
        <v>0</v>
      </c>
      <c r="T119" s="7">
        <v>0</v>
      </c>
    </row>
    <row r="120" spans="1:20" ht="15.75" thickBot="1" x14ac:dyDescent="0.3">
      <c r="A120" s="4"/>
      <c r="B120" s="4" t="s">
        <v>58</v>
      </c>
      <c r="C120" s="4">
        <f>SUM(C121:C123)</f>
        <v>29190</v>
      </c>
      <c r="D120" s="4">
        <f>SUM(D121:D123)</f>
        <v>29190</v>
      </c>
      <c r="E120" s="4"/>
      <c r="F120" s="4">
        <f t="shared" ref="F120:T120" si="39">SUM(F121:F123)</f>
        <v>19600</v>
      </c>
      <c r="G120" s="4">
        <f t="shared" si="39"/>
        <v>19600</v>
      </c>
      <c r="H120" s="4">
        <f t="shared" si="39"/>
        <v>19600</v>
      </c>
      <c r="I120" s="4">
        <f t="shared" si="39"/>
        <v>19600</v>
      </c>
      <c r="J120" s="4">
        <f t="shared" si="39"/>
        <v>0</v>
      </c>
      <c r="K120" s="4">
        <f t="shared" si="39"/>
        <v>0</v>
      </c>
      <c r="L120" s="4">
        <f t="shared" si="39"/>
        <v>0</v>
      </c>
      <c r="M120" s="4">
        <f t="shared" si="39"/>
        <v>9590</v>
      </c>
      <c r="N120" s="4">
        <f t="shared" si="39"/>
        <v>9590</v>
      </c>
      <c r="O120" s="4"/>
      <c r="P120" s="4">
        <f t="shared" si="39"/>
        <v>0</v>
      </c>
      <c r="Q120" s="4">
        <f t="shared" si="39"/>
        <v>0</v>
      </c>
      <c r="R120" s="4">
        <f t="shared" si="39"/>
        <v>0</v>
      </c>
      <c r="S120" s="4">
        <f t="shared" si="39"/>
        <v>0</v>
      </c>
      <c r="T120" s="4">
        <f t="shared" si="39"/>
        <v>0</v>
      </c>
    </row>
    <row r="121" spans="1:20" ht="60.75" thickBot="1" x14ac:dyDescent="0.3">
      <c r="A121" s="7" t="s">
        <v>182</v>
      </c>
      <c r="B121" s="6" t="s">
        <v>197</v>
      </c>
      <c r="C121" s="7">
        <v>19600</v>
      </c>
      <c r="D121" s="7">
        <v>19600</v>
      </c>
      <c r="E121" s="7" t="s">
        <v>198</v>
      </c>
      <c r="F121" s="7">
        <v>19600</v>
      </c>
      <c r="G121" s="7">
        <v>19600</v>
      </c>
      <c r="H121" s="7">
        <v>19600</v>
      </c>
      <c r="I121" s="7">
        <v>19600</v>
      </c>
      <c r="J121" s="7"/>
      <c r="K121" s="7">
        <v>0</v>
      </c>
      <c r="L121" s="7">
        <v>0</v>
      </c>
      <c r="M121" s="7">
        <v>0</v>
      </c>
      <c r="N121" s="7">
        <v>0</v>
      </c>
      <c r="O121" s="7"/>
      <c r="P121" s="7">
        <v>0</v>
      </c>
      <c r="Q121" s="7">
        <v>0</v>
      </c>
      <c r="R121" s="7"/>
      <c r="S121" s="7">
        <v>0</v>
      </c>
      <c r="T121" s="7">
        <v>0</v>
      </c>
    </row>
    <row r="122" spans="1:20" ht="75.75" thickBot="1" x14ac:dyDescent="0.3">
      <c r="A122" s="7" t="s">
        <v>182</v>
      </c>
      <c r="B122" s="6" t="s">
        <v>199</v>
      </c>
      <c r="C122" s="7">
        <v>9590</v>
      </c>
      <c r="D122" s="7">
        <v>9590</v>
      </c>
      <c r="E122" s="7"/>
      <c r="F122" s="7">
        <v>0</v>
      </c>
      <c r="G122" s="7">
        <v>0</v>
      </c>
      <c r="H122" s="7">
        <v>0</v>
      </c>
      <c r="I122" s="7">
        <v>0</v>
      </c>
      <c r="J122" s="7"/>
      <c r="K122" s="7">
        <v>0</v>
      </c>
      <c r="L122" s="7">
        <v>0</v>
      </c>
      <c r="M122" s="7">
        <v>9590</v>
      </c>
      <c r="N122" s="7">
        <v>9590</v>
      </c>
      <c r="O122" s="7"/>
      <c r="P122" s="7">
        <v>0</v>
      </c>
      <c r="Q122" s="7">
        <v>0</v>
      </c>
      <c r="R122" s="7"/>
      <c r="S122" s="7">
        <v>0</v>
      </c>
      <c r="T122" s="7">
        <v>0</v>
      </c>
    </row>
    <row r="123" spans="1:20" ht="45.75" thickBot="1" x14ac:dyDescent="0.3">
      <c r="A123" s="7" t="s">
        <v>51</v>
      </c>
      <c r="B123" s="6" t="s">
        <v>200</v>
      </c>
      <c r="C123" s="7">
        <v>0</v>
      </c>
      <c r="D123" s="7">
        <v>0</v>
      </c>
      <c r="E123" s="7" t="s">
        <v>82</v>
      </c>
      <c r="F123" s="7">
        <v>0</v>
      </c>
      <c r="G123" s="7">
        <v>0</v>
      </c>
      <c r="H123" s="7">
        <v>0</v>
      </c>
      <c r="I123" s="7">
        <v>0</v>
      </c>
      <c r="J123" s="7"/>
      <c r="K123" s="7">
        <v>0</v>
      </c>
      <c r="L123" s="7">
        <v>0</v>
      </c>
      <c r="M123" s="7">
        <v>0</v>
      </c>
      <c r="N123" s="7">
        <v>0</v>
      </c>
      <c r="O123" s="7"/>
      <c r="P123" s="7">
        <v>0</v>
      </c>
      <c r="Q123" s="7">
        <v>0</v>
      </c>
      <c r="R123" s="7"/>
      <c r="S123" s="7">
        <v>0</v>
      </c>
      <c r="T123" s="7">
        <v>0</v>
      </c>
    </row>
    <row r="124" spans="1:20" ht="15.75" thickBot="1" x14ac:dyDescent="0.3">
      <c r="A124" s="2" t="s">
        <v>201</v>
      </c>
      <c r="B124" s="2" t="s">
        <v>202</v>
      </c>
      <c r="C124" s="2">
        <f>SUM(C125:C131)</f>
        <v>49032</v>
      </c>
      <c r="D124" s="2">
        <f t="shared" ref="D124:T124" si="40">SUM(D125:D131)</f>
        <v>49032</v>
      </c>
      <c r="E124" s="2">
        <f t="shared" si="40"/>
        <v>0</v>
      </c>
      <c r="F124" s="2">
        <f t="shared" si="40"/>
        <v>28800</v>
      </c>
      <c r="G124" s="2">
        <f t="shared" si="40"/>
        <v>28800</v>
      </c>
      <c r="H124" s="2">
        <f t="shared" si="40"/>
        <v>28800</v>
      </c>
      <c r="I124" s="2">
        <f t="shared" si="40"/>
        <v>28800</v>
      </c>
      <c r="J124" s="2">
        <f t="shared" si="40"/>
        <v>0</v>
      </c>
      <c r="K124" s="2">
        <f t="shared" si="40"/>
        <v>0</v>
      </c>
      <c r="L124" s="2">
        <f t="shared" si="40"/>
        <v>0</v>
      </c>
      <c r="M124" s="2">
        <f t="shared" si="40"/>
        <v>0</v>
      </c>
      <c r="N124" s="2">
        <f t="shared" si="40"/>
        <v>0</v>
      </c>
      <c r="O124" s="2">
        <f t="shared" si="40"/>
        <v>0</v>
      </c>
      <c r="P124" s="2">
        <f t="shared" si="40"/>
        <v>0</v>
      </c>
      <c r="Q124" s="2">
        <f t="shared" si="40"/>
        <v>0</v>
      </c>
      <c r="R124" s="2">
        <f t="shared" si="40"/>
        <v>0</v>
      </c>
      <c r="S124" s="2">
        <f t="shared" si="40"/>
        <v>20232</v>
      </c>
      <c r="T124" s="2">
        <f t="shared" si="40"/>
        <v>20232</v>
      </c>
    </row>
    <row r="125" spans="1:20" ht="30.75" thickBot="1" x14ac:dyDescent="0.3">
      <c r="A125" s="7" t="s">
        <v>51</v>
      </c>
      <c r="B125" s="6" t="s">
        <v>203</v>
      </c>
      <c r="C125" s="7">
        <v>28800</v>
      </c>
      <c r="D125" s="7">
        <v>28800</v>
      </c>
      <c r="E125" s="7" t="s">
        <v>204</v>
      </c>
      <c r="F125" s="7">
        <v>28800</v>
      </c>
      <c r="G125" s="7">
        <v>28800</v>
      </c>
      <c r="H125" s="7">
        <v>28800</v>
      </c>
      <c r="I125" s="7">
        <v>28800</v>
      </c>
      <c r="J125" s="7"/>
      <c r="K125" s="7">
        <v>0</v>
      </c>
      <c r="L125" s="7">
        <v>0</v>
      </c>
      <c r="M125" s="7">
        <v>0</v>
      </c>
      <c r="N125" s="7">
        <v>0</v>
      </c>
      <c r="O125" s="7"/>
      <c r="P125" s="7">
        <v>0</v>
      </c>
      <c r="Q125" s="7">
        <v>0</v>
      </c>
      <c r="R125" s="7"/>
      <c r="S125" s="7">
        <v>0</v>
      </c>
      <c r="T125" s="7">
        <v>0</v>
      </c>
    </row>
    <row r="126" spans="1:20" ht="30.75" thickBot="1" x14ac:dyDescent="0.3">
      <c r="A126" s="7" t="s">
        <v>170</v>
      </c>
      <c r="B126" s="6" t="s">
        <v>205</v>
      </c>
      <c r="C126" s="7">
        <v>3372</v>
      </c>
      <c r="D126" s="7">
        <v>3372</v>
      </c>
      <c r="E126" s="7"/>
      <c r="F126" s="7">
        <v>0</v>
      </c>
      <c r="G126" s="7">
        <v>0</v>
      </c>
      <c r="H126" s="7">
        <v>0</v>
      </c>
      <c r="I126" s="7">
        <v>0</v>
      </c>
      <c r="J126" s="7"/>
      <c r="K126" s="7">
        <v>0</v>
      </c>
      <c r="L126" s="7">
        <v>0</v>
      </c>
      <c r="M126" s="7">
        <v>0</v>
      </c>
      <c r="N126" s="7">
        <v>0</v>
      </c>
      <c r="O126" s="7"/>
      <c r="P126" s="7">
        <v>0</v>
      </c>
      <c r="Q126" s="7">
        <v>0</v>
      </c>
      <c r="R126" s="7" t="s">
        <v>206</v>
      </c>
      <c r="S126" s="7">
        <v>3372</v>
      </c>
      <c r="T126" s="7">
        <v>3372</v>
      </c>
    </row>
    <row r="127" spans="1:20" ht="30.75" thickBot="1" x14ac:dyDescent="0.3">
      <c r="A127" s="7" t="s">
        <v>170</v>
      </c>
      <c r="B127" s="6" t="s">
        <v>207</v>
      </c>
      <c r="C127" s="7">
        <v>3372</v>
      </c>
      <c r="D127" s="7">
        <v>3372</v>
      </c>
      <c r="E127" s="7"/>
      <c r="F127" s="7">
        <v>0</v>
      </c>
      <c r="G127" s="7">
        <v>0</v>
      </c>
      <c r="H127" s="7">
        <v>0</v>
      </c>
      <c r="I127" s="7">
        <v>0</v>
      </c>
      <c r="J127" s="7"/>
      <c r="K127" s="7">
        <v>0</v>
      </c>
      <c r="L127" s="7">
        <v>0</v>
      </c>
      <c r="M127" s="7">
        <v>0</v>
      </c>
      <c r="N127" s="7">
        <v>0</v>
      </c>
      <c r="O127" s="7"/>
      <c r="P127" s="7">
        <v>0</v>
      </c>
      <c r="Q127" s="7">
        <v>0</v>
      </c>
      <c r="R127" s="7" t="s">
        <v>206</v>
      </c>
      <c r="S127" s="7">
        <v>3372</v>
      </c>
      <c r="T127" s="7">
        <v>3372</v>
      </c>
    </row>
    <row r="128" spans="1:20" ht="30.75" thickBot="1" x14ac:dyDescent="0.3">
      <c r="A128" s="7" t="s">
        <v>170</v>
      </c>
      <c r="B128" s="6" t="s">
        <v>208</v>
      </c>
      <c r="C128" s="7">
        <v>3372</v>
      </c>
      <c r="D128" s="7">
        <v>3372</v>
      </c>
      <c r="E128" s="7"/>
      <c r="F128" s="7">
        <v>0</v>
      </c>
      <c r="G128" s="7">
        <v>0</v>
      </c>
      <c r="H128" s="7">
        <v>0</v>
      </c>
      <c r="I128" s="7">
        <v>0</v>
      </c>
      <c r="J128" s="7"/>
      <c r="K128" s="7">
        <v>0</v>
      </c>
      <c r="L128" s="7">
        <v>0</v>
      </c>
      <c r="M128" s="7">
        <v>0</v>
      </c>
      <c r="N128" s="7">
        <v>0</v>
      </c>
      <c r="O128" s="7"/>
      <c r="P128" s="7">
        <v>0</v>
      </c>
      <c r="Q128" s="7">
        <v>0</v>
      </c>
      <c r="R128" s="7" t="s">
        <v>206</v>
      </c>
      <c r="S128" s="7">
        <v>3372</v>
      </c>
      <c r="T128" s="7">
        <v>3372</v>
      </c>
    </row>
    <row r="129" spans="1:20" ht="30.75" thickBot="1" x14ac:dyDescent="0.3">
      <c r="A129" s="7" t="s">
        <v>170</v>
      </c>
      <c r="B129" s="6" t="s">
        <v>209</v>
      </c>
      <c r="C129" s="7">
        <v>3372</v>
      </c>
      <c r="D129" s="7">
        <v>3372</v>
      </c>
      <c r="E129" s="7"/>
      <c r="F129" s="7">
        <v>0</v>
      </c>
      <c r="G129" s="7">
        <v>0</v>
      </c>
      <c r="H129" s="7">
        <v>0</v>
      </c>
      <c r="I129" s="7">
        <v>0</v>
      </c>
      <c r="J129" s="7"/>
      <c r="K129" s="7">
        <v>0</v>
      </c>
      <c r="L129" s="7">
        <v>0</v>
      </c>
      <c r="M129" s="7">
        <v>0</v>
      </c>
      <c r="N129" s="7">
        <v>0</v>
      </c>
      <c r="O129" s="7"/>
      <c r="P129" s="7">
        <v>0</v>
      </c>
      <c r="Q129" s="7">
        <v>0</v>
      </c>
      <c r="R129" s="7" t="s">
        <v>206</v>
      </c>
      <c r="S129" s="7">
        <v>3372</v>
      </c>
      <c r="T129" s="7">
        <v>3372</v>
      </c>
    </row>
    <row r="130" spans="1:20" ht="30.75" thickBot="1" x14ac:dyDescent="0.3">
      <c r="A130" s="7" t="s">
        <v>170</v>
      </c>
      <c r="B130" s="6" t="s">
        <v>210</v>
      </c>
      <c r="C130" s="7">
        <v>3372</v>
      </c>
      <c r="D130" s="7">
        <v>3372</v>
      </c>
      <c r="E130" s="7"/>
      <c r="F130" s="7">
        <v>0</v>
      </c>
      <c r="G130" s="7">
        <v>0</v>
      </c>
      <c r="H130" s="7">
        <v>0</v>
      </c>
      <c r="I130" s="7">
        <v>0</v>
      </c>
      <c r="J130" s="7"/>
      <c r="K130" s="7">
        <v>0</v>
      </c>
      <c r="L130" s="7">
        <v>0</v>
      </c>
      <c r="M130" s="7">
        <v>0</v>
      </c>
      <c r="N130" s="7">
        <v>0</v>
      </c>
      <c r="O130" s="7"/>
      <c r="P130" s="7">
        <v>0</v>
      </c>
      <c r="Q130" s="7">
        <v>0</v>
      </c>
      <c r="R130" s="7" t="s">
        <v>206</v>
      </c>
      <c r="S130" s="7">
        <v>3372</v>
      </c>
      <c r="T130" s="7">
        <v>3372</v>
      </c>
    </row>
    <row r="131" spans="1:20" ht="30.75" thickBot="1" x14ac:dyDescent="0.3">
      <c r="A131" s="7" t="s">
        <v>170</v>
      </c>
      <c r="B131" s="6" t="s">
        <v>211</v>
      </c>
      <c r="C131" s="7">
        <v>3372</v>
      </c>
      <c r="D131" s="7">
        <v>3372</v>
      </c>
      <c r="E131" s="7"/>
      <c r="F131" s="7">
        <v>0</v>
      </c>
      <c r="G131" s="7">
        <v>0</v>
      </c>
      <c r="H131" s="7">
        <v>0</v>
      </c>
      <c r="I131" s="7">
        <v>0</v>
      </c>
      <c r="J131" s="7"/>
      <c r="K131" s="7">
        <v>0</v>
      </c>
      <c r="L131" s="7">
        <v>0</v>
      </c>
      <c r="M131" s="7">
        <v>0</v>
      </c>
      <c r="N131" s="7">
        <v>0</v>
      </c>
      <c r="O131" s="7"/>
      <c r="P131" s="7">
        <v>0</v>
      </c>
      <c r="Q131" s="7">
        <v>0</v>
      </c>
      <c r="R131" s="7" t="s">
        <v>206</v>
      </c>
      <c r="S131" s="7">
        <v>3372</v>
      </c>
      <c r="T131" s="7">
        <v>3372</v>
      </c>
    </row>
    <row r="132" spans="1:20" ht="30.75" thickBot="1" x14ac:dyDescent="0.3">
      <c r="A132" s="1" t="s">
        <v>222</v>
      </c>
      <c r="B132" s="1" t="s">
        <v>223</v>
      </c>
      <c r="C132" s="1">
        <f>C133</f>
        <v>600332</v>
      </c>
      <c r="D132" s="1">
        <f t="shared" ref="D132:S132" si="41">D133</f>
        <v>0</v>
      </c>
      <c r="E132" s="1"/>
      <c r="F132" s="1">
        <f t="shared" si="41"/>
        <v>600332</v>
      </c>
      <c r="G132" s="1">
        <f t="shared" si="41"/>
        <v>600332</v>
      </c>
      <c r="H132" s="1">
        <f t="shared" si="41"/>
        <v>0</v>
      </c>
      <c r="I132" s="1">
        <f t="shared" si="41"/>
        <v>0</v>
      </c>
      <c r="J132" s="1">
        <f t="shared" si="41"/>
        <v>0</v>
      </c>
      <c r="K132" s="1">
        <f t="shared" si="41"/>
        <v>0</v>
      </c>
      <c r="L132" s="1">
        <f t="shared" si="41"/>
        <v>0</v>
      </c>
      <c r="M132" s="1">
        <f t="shared" si="41"/>
        <v>0</v>
      </c>
      <c r="N132" s="1">
        <f t="shared" si="41"/>
        <v>0</v>
      </c>
      <c r="O132" s="1">
        <f t="shared" si="41"/>
        <v>0</v>
      </c>
      <c r="P132" s="1">
        <f t="shared" si="41"/>
        <v>0</v>
      </c>
      <c r="Q132" s="1">
        <f t="shared" si="41"/>
        <v>0</v>
      </c>
      <c r="R132" s="1">
        <f t="shared" si="41"/>
        <v>0</v>
      </c>
      <c r="S132" s="1">
        <f t="shared" si="41"/>
        <v>0</v>
      </c>
      <c r="T132" s="1">
        <v>0</v>
      </c>
    </row>
    <row r="133" spans="1:20" ht="30.75" thickBot="1" x14ac:dyDescent="0.3">
      <c r="A133" s="3" t="s">
        <v>224</v>
      </c>
      <c r="B133" s="3" t="s">
        <v>225</v>
      </c>
      <c r="C133" s="3">
        <f>SUM(C134:C136)</f>
        <v>600332</v>
      </c>
      <c r="D133" s="3">
        <f t="shared" ref="D133:T133" si="42">SUM(D134:D136)</f>
        <v>0</v>
      </c>
      <c r="E133" s="3"/>
      <c r="F133" s="3">
        <f t="shared" si="42"/>
        <v>600332</v>
      </c>
      <c r="G133" s="3">
        <f t="shared" si="42"/>
        <v>600332</v>
      </c>
      <c r="H133" s="3">
        <f t="shared" si="42"/>
        <v>0</v>
      </c>
      <c r="I133" s="3">
        <f t="shared" si="42"/>
        <v>0</v>
      </c>
      <c r="J133" s="3">
        <f t="shared" si="42"/>
        <v>0</v>
      </c>
      <c r="K133" s="3">
        <f t="shared" si="42"/>
        <v>0</v>
      </c>
      <c r="L133" s="3">
        <f t="shared" si="42"/>
        <v>0</v>
      </c>
      <c r="M133" s="3">
        <f t="shared" si="42"/>
        <v>0</v>
      </c>
      <c r="N133" s="3">
        <f t="shared" si="42"/>
        <v>0</v>
      </c>
      <c r="O133" s="3">
        <f t="shared" si="42"/>
        <v>0</v>
      </c>
      <c r="P133" s="3">
        <f t="shared" si="42"/>
        <v>0</v>
      </c>
      <c r="Q133" s="3">
        <f t="shared" si="42"/>
        <v>0</v>
      </c>
      <c r="R133" s="3">
        <f t="shared" si="42"/>
        <v>0</v>
      </c>
      <c r="S133" s="3">
        <f t="shared" si="42"/>
        <v>0</v>
      </c>
      <c r="T133" s="3">
        <f t="shared" si="42"/>
        <v>0</v>
      </c>
    </row>
    <row r="134" spans="1:20" ht="45.75" thickBot="1" x14ac:dyDescent="0.3">
      <c r="A134" s="7" t="s">
        <v>226</v>
      </c>
      <c r="B134" s="6" t="s">
        <v>227</v>
      </c>
      <c r="C134" s="7">
        <v>167000</v>
      </c>
      <c r="D134" s="7">
        <v>0</v>
      </c>
      <c r="E134" s="7" t="s">
        <v>228</v>
      </c>
      <c r="F134" s="7">
        <v>167000</v>
      </c>
      <c r="G134" s="7">
        <v>167000</v>
      </c>
      <c r="H134" s="7">
        <v>0</v>
      </c>
      <c r="I134" s="7">
        <v>0</v>
      </c>
      <c r="J134" s="7"/>
      <c r="K134" s="7">
        <v>0</v>
      </c>
      <c r="L134" s="7">
        <v>0</v>
      </c>
      <c r="M134" s="7">
        <v>0</v>
      </c>
      <c r="N134" s="7">
        <v>0</v>
      </c>
      <c r="O134" s="7"/>
      <c r="P134" s="7">
        <v>0</v>
      </c>
      <c r="Q134" s="7">
        <v>0</v>
      </c>
      <c r="R134" s="7"/>
      <c r="S134" s="7">
        <v>0</v>
      </c>
      <c r="T134" s="7">
        <v>0</v>
      </c>
    </row>
    <row r="135" spans="1:20" ht="45.75" thickBot="1" x14ac:dyDescent="0.3">
      <c r="A135" s="7" t="s">
        <v>226</v>
      </c>
      <c r="B135" s="6" t="s">
        <v>229</v>
      </c>
      <c r="C135" s="7">
        <v>133332</v>
      </c>
      <c r="D135" s="7">
        <v>0</v>
      </c>
      <c r="E135" s="7" t="s">
        <v>230</v>
      </c>
      <c r="F135" s="7">
        <v>133332</v>
      </c>
      <c r="G135" s="7">
        <v>133332</v>
      </c>
      <c r="H135" s="7">
        <v>0</v>
      </c>
      <c r="I135" s="7">
        <v>0</v>
      </c>
      <c r="J135" s="7"/>
      <c r="K135" s="7">
        <v>0</v>
      </c>
      <c r="L135" s="7">
        <v>0</v>
      </c>
      <c r="M135" s="7">
        <v>0</v>
      </c>
      <c r="N135" s="7">
        <v>0</v>
      </c>
      <c r="O135" s="7"/>
      <c r="P135" s="7">
        <v>0</v>
      </c>
      <c r="Q135" s="7">
        <v>0</v>
      </c>
      <c r="R135" s="7"/>
      <c r="S135" s="7">
        <v>0</v>
      </c>
      <c r="T135" s="7">
        <v>0</v>
      </c>
    </row>
    <row r="136" spans="1:20" ht="30.75" thickBot="1" x14ac:dyDescent="0.3">
      <c r="A136" s="7" t="s">
        <v>226</v>
      </c>
      <c r="B136" s="6" t="s">
        <v>231</v>
      </c>
      <c r="C136" s="7">
        <v>300000</v>
      </c>
      <c r="D136" s="7">
        <v>0</v>
      </c>
      <c r="E136" s="7" t="s">
        <v>232</v>
      </c>
      <c r="F136" s="7">
        <v>300000</v>
      </c>
      <c r="G136" s="7">
        <v>300000</v>
      </c>
      <c r="H136" s="7">
        <v>0</v>
      </c>
      <c r="I136" s="7">
        <v>0</v>
      </c>
      <c r="J136" s="7"/>
      <c r="K136" s="7">
        <v>0</v>
      </c>
      <c r="L136" s="7">
        <v>0</v>
      </c>
      <c r="M136" s="7">
        <v>0</v>
      </c>
      <c r="N136" s="7">
        <v>0</v>
      </c>
      <c r="O136" s="7"/>
      <c r="P136" s="7">
        <v>0</v>
      </c>
      <c r="Q136" s="7">
        <v>0</v>
      </c>
      <c r="R136" s="7"/>
      <c r="S136" s="7">
        <v>0</v>
      </c>
      <c r="T136" s="7">
        <v>0</v>
      </c>
    </row>
    <row r="137" spans="1:20" ht="15.75" thickBot="1" x14ac:dyDescent="0.3">
      <c r="A137" s="1" t="s">
        <v>233</v>
      </c>
      <c r="B137" s="1" t="s">
        <v>234</v>
      </c>
      <c r="C137" s="1">
        <v>0</v>
      </c>
      <c r="D137" s="1">
        <v>0</v>
      </c>
      <c r="E137" s="1"/>
      <c r="F137" s="1">
        <v>0</v>
      </c>
      <c r="G137" s="1">
        <v>0</v>
      </c>
      <c r="H137" s="1">
        <v>0</v>
      </c>
      <c r="I137" s="1">
        <v>0</v>
      </c>
      <c r="J137" s="1"/>
      <c r="K137" s="1">
        <v>0</v>
      </c>
      <c r="L137" s="1">
        <v>0</v>
      </c>
      <c r="M137" s="1">
        <v>0</v>
      </c>
      <c r="N137" s="1">
        <v>0</v>
      </c>
      <c r="O137" s="1"/>
      <c r="P137" s="1">
        <v>0</v>
      </c>
      <c r="Q137" s="1">
        <v>0</v>
      </c>
      <c r="R137" s="1"/>
      <c r="S137" s="1">
        <v>0</v>
      </c>
      <c r="T137" s="1">
        <v>0</v>
      </c>
    </row>
  </sheetData>
  <mergeCells count="13">
    <mergeCell ref="A2:P2"/>
    <mergeCell ref="C4:T4"/>
    <mergeCell ref="C5:T5"/>
    <mergeCell ref="A7:A10"/>
    <mergeCell ref="B7:B10"/>
    <mergeCell ref="C7:C10"/>
    <mergeCell ref="D7:D10"/>
    <mergeCell ref="E7:T8"/>
    <mergeCell ref="E9:I9"/>
    <mergeCell ref="J9:L9"/>
    <mergeCell ref="M9:N9"/>
    <mergeCell ref="O9:Q9"/>
    <mergeCell ref="R9:T9"/>
  </mergeCells>
  <pageMargins left="0" right="0" top="0" bottom="0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5"/>
  <sheetViews>
    <sheetView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21" t="s">
        <v>4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17.45" customHeight="1" x14ac:dyDescent="0.3">
      <c r="A3" s="10" t="s">
        <v>2</v>
      </c>
      <c r="B3" s="9" t="s">
        <v>3</v>
      </c>
      <c r="C3" s="21" t="s">
        <v>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x14ac:dyDescent="0.25">
      <c r="B4" s="8" t="s">
        <v>248</v>
      </c>
      <c r="C4" s="20" t="s">
        <v>249</v>
      </c>
      <c r="D4" s="16"/>
      <c r="E4" s="16"/>
      <c r="F4" s="16"/>
      <c r="G4" s="16"/>
      <c r="H4" s="16"/>
      <c r="I4" s="16"/>
      <c r="J4" s="16"/>
    </row>
    <row r="5" spans="1:23" x14ac:dyDescent="0.25">
      <c r="A5" s="17" t="s">
        <v>6</v>
      </c>
      <c r="B5" s="17" t="s">
        <v>7</v>
      </c>
      <c r="C5" s="17" t="s">
        <v>8</v>
      </c>
      <c r="D5" s="17" t="s">
        <v>9</v>
      </c>
      <c r="E5" s="17" t="s">
        <v>10</v>
      </c>
      <c r="F5" s="17" t="s">
        <v>11</v>
      </c>
      <c r="G5" s="17" t="s">
        <v>12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0.2" customHeight="1" x14ac:dyDescent="0.25">
      <c r="A6" s="17"/>
      <c r="B6" s="17"/>
      <c r="C6" s="17"/>
      <c r="D6" s="17"/>
      <c r="E6" s="17"/>
      <c r="F6" s="17"/>
      <c r="G6" s="17"/>
      <c r="H6" s="17" t="s">
        <v>13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75" customHeight="1" x14ac:dyDescent="0.25">
      <c r="A7" s="17"/>
      <c r="B7" s="17"/>
      <c r="C7" s="17"/>
      <c r="D7" s="17"/>
      <c r="E7" s="17"/>
      <c r="F7" s="17"/>
      <c r="G7" s="17"/>
      <c r="H7" s="17" t="s">
        <v>14</v>
      </c>
      <c r="I7" s="17"/>
      <c r="J7" s="17"/>
      <c r="K7" s="17"/>
      <c r="L7" s="17"/>
      <c r="M7" s="17" t="s">
        <v>15</v>
      </c>
      <c r="N7" s="17"/>
      <c r="O7" s="17"/>
      <c r="P7" s="17" t="s">
        <v>16</v>
      </c>
      <c r="Q7" s="17"/>
      <c r="R7" s="17" t="s">
        <v>17</v>
      </c>
      <c r="S7" s="17"/>
      <c r="T7" s="17"/>
      <c r="U7" s="17" t="s">
        <v>18</v>
      </c>
      <c r="V7" s="17"/>
      <c r="W7" s="17"/>
    </row>
    <row r="8" spans="1:23" ht="99.95" customHeight="1" x14ac:dyDescent="0.25">
      <c r="A8" s="17"/>
      <c r="B8" s="17"/>
      <c r="C8" s="17"/>
      <c r="D8" s="17"/>
      <c r="E8" s="17"/>
      <c r="F8" s="17"/>
      <c r="G8" s="17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22837</v>
      </c>
      <c r="E10" s="5">
        <v>0</v>
      </c>
      <c r="F10" s="5">
        <v>22297</v>
      </c>
      <c r="G10" s="5">
        <v>22297</v>
      </c>
      <c r="H10" s="5"/>
      <c r="I10" s="5">
        <v>12629</v>
      </c>
      <c r="J10" s="5">
        <v>8425</v>
      </c>
      <c r="K10" s="5">
        <v>12629</v>
      </c>
      <c r="L10" s="5">
        <v>8425</v>
      </c>
      <c r="M10" s="5"/>
      <c r="N10" s="5">
        <v>2500</v>
      </c>
      <c r="O10" s="5">
        <v>2500</v>
      </c>
      <c r="P10" s="5">
        <v>0</v>
      </c>
      <c r="Q10" s="5">
        <v>0</v>
      </c>
      <c r="R10" s="5"/>
      <c r="S10" s="5">
        <v>7168</v>
      </c>
      <c r="T10" s="5">
        <v>7168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112</v>
      </c>
      <c r="B12" s="1" t="s">
        <v>113</v>
      </c>
      <c r="C12" s="1"/>
      <c r="D12" s="1">
        <v>22837</v>
      </c>
      <c r="E12" s="1">
        <v>0</v>
      </c>
      <c r="F12" s="1">
        <v>22297</v>
      </c>
      <c r="G12" s="1">
        <v>22297</v>
      </c>
      <c r="H12" s="1"/>
      <c r="I12" s="1">
        <v>12629</v>
      </c>
      <c r="J12" s="1">
        <v>8425</v>
      </c>
      <c r="K12" s="1">
        <v>12629</v>
      </c>
      <c r="L12" s="1">
        <v>8425</v>
      </c>
      <c r="M12" s="1"/>
      <c r="N12" s="1">
        <v>2500</v>
      </c>
      <c r="O12" s="1">
        <v>2500</v>
      </c>
      <c r="P12" s="1">
        <v>0</v>
      </c>
      <c r="Q12" s="1">
        <v>0</v>
      </c>
      <c r="R12" s="1"/>
      <c r="S12" s="1">
        <v>7168</v>
      </c>
      <c r="T12" s="1">
        <v>7168</v>
      </c>
      <c r="U12" s="1"/>
      <c r="V12" s="1">
        <v>0</v>
      </c>
      <c r="W12" s="1">
        <v>0</v>
      </c>
    </row>
    <row r="13" spans="1:23" x14ac:dyDescent="0.25">
      <c r="A13" s="3" t="s">
        <v>37</v>
      </c>
      <c r="B13" s="3" t="s">
        <v>38</v>
      </c>
      <c r="C13" s="3"/>
      <c r="D13" s="3">
        <v>22837</v>
      </c>
      <c r="E13" s="3">
        <v>0</v>
      </c>
      <c r="F13" s="3">
        <v>22297</v>
      </c>
      <c r="G13" s="3">
        <v>22297</v>
      </c>
      <c r="H13" s="3"/>
      <c r="I13" s="3">
        <v>12629</v>
      </c>
      <c r="J13" s="3">
        <v>8425</v>
      </c>
      <c r="K13" s="3">
        <v>12629</v>
      </c>
      <c r="L13" s="3">
        <v>8425</v>
      </c>
      <c r="M13" s="3"/>
      <c r="N13" s="3">
        <v>2500</v>
      </c>
      <c r="O13" s="3">
        <v>2500</v>
      </c>
      <c r="P13" s="3">
        <v>0</v>
      </c>
      <c r="Q13" s="3">
        <v>0</v>
      </c>
      <c r="R13" s="3"/>
      <c r="S13" s="3">
        <v>7168</v>
      </c>
      <c r="T13" s="3">
        <v>7168</v>
      </c>
      <c r="U13" s="3"/>
      <c r="V13" s="3">
        <v>0</v>
      </c>
      <c r="W13" s="3">
        <v>0</v>
      </c>
    </row>
    <row r="14" spans="1:23" ht="45" x14ac:dyDescent="0.25">
      <c r="A14" s="2" t="s">
        <v>137</v>
      </c>
      <c r="B14" s="2" t="s">
        <v>138</v>
      </c>
      <c r="C14" s="2"/>
      <c r="D14" s="2">
        <v>4534</v>
      </c>
      <c r="E14" s="2">
        <v>0</v>
      </c>
      <c r="F14" s="2">
        <v>3994</v>
      </c>
      <c r="G14" s="2">
        <v>3994</v>
      </c>
      <c r="H14" s="2"/>
      <c r="I14" s="2">
        <v>2604</v>
      </c>
      <c r="J14" s="2">
        <v>0</v>
      </c>
      <c r="K14" s="2">
        <v>2604</v>
      </c>
      <c r="L14" s="2">
        <v>0</v>
      </c>
      <c r="M14" s="2"/>
      <c r="N14" s="2">
        <v>0</v>
      </c>
      <c r="O14" s="2">
        <v>0</v>
      </c>
      <c r="P14" s="2">
        <v>0</v>
      </c>
      <c r="Q14" s="2">
        <v>0</v>
      </c>
      <c r="R14" s="2"/>
      <c r="S14" s="2">
        <v>1390</v>
      </c>
      <c r="T14" s="2">
        <v>1390</v>
      </c>
      <c r="U14" s="2"/>
      <c r="V14" s="2">
        <v>0</v>
      </c>
      <c r="W14" s="2">
        <v>0</v>
      </c>
    </row>
    <row r="15" spans="1:23" ht="30" x14ac:dyDescent="0.25">
      <c r="A15" s="7" t="s">
        <v>39</v>
      </c>
      <c r="B15" s="6" t="s">
        <v>141</v>
      </c>
      <c r="C15" s="7" t="s">
        <v>41</v>
      </c>
      <c r="D15" s="7">
        <v>2604</v>
      </c>
      <c r="E15" s="7">
        <v>0</v>
      </c>
      <c r="F15" s="7">
        <v>2604</v>
      </c>
      <c r="G15" s="7">
        <v>2604</v>
      </c>
      <c r="H15" s="7" t="s">
        <v>142</v>
      </c>
      <c r="I15" s="7">
        <v>2604</v>
      </c>
      <c r="J15" s="7">
        <v>0</v>
      </c>
      <c r="K15" s="7">
        <v>2604</v>
      </c>
      <c r="L15" s="7">
        <v>0</v>
      </c>
      <c r="M15" s="7"/>
      <c r="N15" s="7">
        <v>0</v>
      </c>
      <c r="O15" s="7">
        <v>0</v>
      </c>
      <c r="P15" s="7">
        <v>0</v>
      </c>
      <c r="Q15" s="7">
        <v>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30" x14ac:dyDescent="0.25">
      <c r="A16" s="7" t="s">
        <v>39</v>
      </c>
      <c r="B16" s="6" t="s">
        <v>147</v>
      </c>
      <c r="C16" s="7" t="s">
        <v>41</v>
      </c>
      <c r="D16" s="7">
        <v>1930</v>
      </c>
      <c r="E16" s="7">
        <v>0</v>
      </c>
      <c r="F16" s="7">
        <v>1390</v>
      </c>
      <c r="G16" s="7">
        <v>1390</v>
      </c>
      <c r="H16" s="7"/>
      <c r="I16" s="7">
        <v>0</v>
      </c>
      <c r="J16" s="7">
        <v>0</v>
      </c>
      <c r="K16" s="7">
        <v>0</v>
      </c>
      <c r="L16" s="7">
        <v>0</v>
      </c>
      <c r="M16" s="7"/>
      <c r="N16" s="7">
        <v>0</v>
      </c>
      <c r="O16" s="7">
        <v>0</v>
      </c>
      <c r="P16" s="7">
        <v>0</v>
      </c>
      <c r="Q16" s="7">
        <v>0</v>
      </c>
      <c r="R16" s="7" t="s">
        <v>148</v>
      </c>
      <c r="S16" s="7">
        <v>1390</v>
      </c>
      <c r="T16" s="7">
        <v>1390</v>
      </c>
      <c r="U16" s="7"/>
      <c r="V16" s="7">
        <v>0</v>
      </c>
      <c r="W16" s="7">
        <v>0</v>
      </c>
    </row>
    <row r="17" spans="1:23" ht="30" x14ac:dyDescent="0.25">
      <c r="A17" s="2" t="s">
        <v>151</v>
      </c>
      <c r="B17" s="2" t="s">
        <v>152</v>
      </c>
      <c r="C17" s="2"/>
      <c r="D17" s="2">
        <v>18303</v>
      </c>
      <c r="E17" s="2">
        <v>0</v>
      </c>
      <c r="F17" s="2">
        <v>18303</v>
      </c>
      <c r="G17" s="2">
        <v>18303</v>
      </c>
      <c r="H17" s="2"/>
      <c r="I17" s="2">
        <v>10025</v>
      </c>
      <c r="J17" s="2">
        <v>8425</v>
      </c>
      <c r="K17" s="2">
        <v>10025</v>
      </c>
      <c r="L17" s="2">
        <v>8425</v>
      </c>
      <c r="M17" s="2"/>
      <c r="N17" s="2">
        <v>2500</v>
      </c>
      <c r="O17" s="2">
        <v>2500</v>
      </c>
      <c r="P17" s="2">
        <v>0</v>
      </c>
      <c r="Q17" s="2">
        <v>0</v>
      </c>
      <c r="R17" s="2"/>
      <c r="S17" s="2">
        <v>5778</v>
      </c>
      <c r="T17" s="2">
        <v>5778</v>
      </c>
      <c r="U17" s="2"/>
      <c r="V17" s="2">
        <v>0</v>
      </c>
      <c r="W17" s="2">
        <v>0</v>
      </c>
    </row>
    <row r="18" spans="1:23" ht="30" x14ac:dyDescent="0.25">
      <c r="A18" s="7" t="s">
        <v>39</v>
      </c>
      <c r="B18" s="6" t="s">
        <v>153</v>
      </c>
      <c r="C18" s="7" t="s">
        <v>41</v>
      </c>
      <c r="D18" s="7">
        <v>2500</v>
      </c>
      <c r="E18" s="7">
        <v>0</v>
      </c>
      <c r="F18" s="7">
        <v>2500</v>
      </c>
      <c r="G18" s="7">
        <v>2500</v>
      </c>
      <c r="H18" s="7"/>
      <c r="I18" s="7">
        <v>0</v>
      </c>
      <c r="J18" s="7">
        <v>0</v>
      </c>
      <c r="K18" s="7">
        <v>0</v>
      </c>
      <c r="L18" s="7">
        <v>0</v>
      </c>
      <c r="M18" s="7" t="s">
        <v>154</v>
      </c>
      <c r="N18" s="7">
        <v>2500</v>
      </c>
      <c r="O18" s="7">
        <v>2500</v>
      </c>
      <c r="P18" s="7">
        <v>0</v>
      </c>
      <c r="Q18" s="7">
        <v>0</v>
      </c>
      <c r="R18" s="7"/>
      <c r="S18" s="7">
        <v>0</v>
      </c>
      <c r="T18" s="7">
        <v>0</v>
      </c>
      <c r="U18" s="7"/>
      <c r="V18" s="7">
        <v>0</v>
      </c>
      <c r="W18" s="7">
        <v>0</v>
      </c>
    </row>
    <row r="19" spans="1:23" x14ac:dyDescent="0.25">
      <c r="A19" s="7" t="s">
        <v>39</v>
      </c>
      <c r="B19" s="6" t="s">
        <v>156</v>
      </c>
      <c r="C19" s="7" t="s">
        <v>41</v>
      </c>
      <c r="D19" s="7">
        <v>1600</v>
      </c>
      <c r="E19" s="7">
        <v>0</v>
      </c>
      <c r="F19" s="7">
        <v>1600</v>
      </c>
      <c r="G19" s="7">
        <v>1600</v>
      </c>
      <c r="H19" s="7" t="s">
        <v>157</v>
      </c>
      <c r="I19" s="7">
        <v>1600</v>
      </c>
      <c r="J19" s="7">
        <v>0</v>
      </c>
      <c r="K19" s="7">
        <v>1600</v>
      </c>
      <c r="L19" s="7">
        <v>0</v>
      </c>
      <c r="M19" s="7"/>
      <c r="N19" s="7">
        <v>0</v>
      </c>
      <c r="O19" s="7">
        <v>0</v>
      </c>
      <c r="P19" s="7">
        <v>0</v>
      </c>
      <c r="Q19" s="7">
        <v>0</v>
      </c>
      <c r="R19" s="7"/>
      <c r="S19" s="7">
        <v>0</v>
      </c>
      <c r="T19" s="7">
        <v>0</v>
      </c>
      <c r="U19" s="7"/>
      <c r="V19" s="7">
        <v>0</v>
      </c>
      <c r="W19" s="7">
        <v>0</v>
      </c>
    </row>
    <row r="20" spans="1:23" x14ac:dyDescent="0.25">
      <c r="A20" s="7" t="s">
        <v>39</v>
      </c>
      <c r="B20" s="6" t="s">
        <v>158</v>
      </c>
      <c r="C20" s="7" t="s">
        <v>41</v>
      </c>
      <c r="D20" s="7">
        <v>3438</v>
      </c>
      <c r="E20" s="7">
        <v>0</v>
      </c>
      <c r="F20" s="7">
        <v>3438</v>
      </c>
      <c r="G20" s="7">
        <v>3438</v>
      </c>
      <c r="H20" s="7"/>
      <c r="I20" s="7">
        <v>0</v>
      </c>
      <c r="J20" s="7">
        <v>0</v>
      </c>
      <c r="K20" s="7">
        <v>0</v>
      </c>
      <c r="L20" s="7">
        <v>0</v>
      </c>
      <c r="M20" s="7"/>
      <c r="N20" s="7">
        <v>0</v>
      </c>
      <c r="O20" s="7">
        <v>0</v>
      </c>
      <c r="P20" s="7">
        <v>0</v>
      </c>
      <c r="Q20" s="7">
        <v>0</v>
      </c>
      <c r="R20" s="7" t="s">
        <v>159</v>
      </c>
      <c r="S20" s="7">
        <v>3438</v>
      </c>
      <c r="T20" s="7">
        <v>3438</v>
      </c>
      <c r="U20" s="7"/>
      <c r="V20" s="7">
        <v>0</v>
      </c>
      <c r="W20" s="7">
        <v>0</v>
      </c>
    </row>
    <row r="21" spans="1:23" x14ac:dyDescent="0.25">
      <c r="A21" s="7" t="s">
        <v>39</v>
      </c>
      <c r="B21" s="6" t="s">
        <v>160</v>
      </c>
      <c r="C21" s="7" t="s">
        <v>41</v>
      </c>
      <c r="D21" s="7">
        <v>2340</v>
      </c>
      <c r="E21" s="7">
        <v>0</v>
      </c>
      <c r="F21" s="7">
        <v>2340</v>
      </c>
      <c r="G21" s="7">
        <v>2340</v>
      </c>
      <c r="H21" s="7"/>
      <c r="I21" s="7">
        <v>0</v>
      </c>
      <c r="J21" s="7">
        <v>0</v>
      </c>
      <c r="K21" s="7">
        <v>0</v>
      </c>
      <c r="L21" s="7">
        <v>0</v>
      </c>
      <c r="M21" s="7"/>
      <c r="N21" s="7">
        <v>0</v>
      </c>
      <c r="O21" s="7">
        <v>0</v>
      </c>
      <c r="P21" s="7">
        <v>0</v>
      </c>
      <c r="Q21" s="7">
        <v>0</v>
      </c>
      <c r="R21" s="7" t="s">
        <v>161</v>
      </c>
      <c r="S21" s="7">
        <v>2340</v>
      </c>
      <c r="T21" s="7">
        <v>2340</v>
      </c>
      <c r="U21" s="7"/>
      <c r="V21" s="7">
        <v>0</v>
      </c>
      <c r="W21" s="7">
        <v>0</v>
      </c>
    </row>
    <row r="22" spans="1:23" ht="30" x14ac:dyDescent="0.25">
      <c r="A22" s="7" t="s">
        <v>39</v>
      </c>
      <c r="B22" s="6" t="s">
        <v>162</v>
      </c>
      <c r="C22" s="7" t="s">
        <v>41</v>
      </c>
      <c r="D22" s="7">
        <v>8425</v>
      </c>
      <c r="E22" s="7">
        <v>0</v>
      </c>
      <c r="F22" s="7">
        <v>8425</v>
      </c>
      <c r="G22" s="7">
        <v>8425</v>
      </c>
      <c r="H22" s="7" t="s">
        <v>163</v>
      </c>
      <c r="I22" s="7">
        <v>8425</v>
      </c>
      <c r="J22" s="7">
        <v>8425</v>
      </c>
      <c r="K22" s="7">
        <v>8425</v>
      </c>
      <c r="L22" s="7">
        <v>8425</v>
      </c>
      <c r="M22" s="7"/>
      <c r="N22" s="7">
        <v>0</v>
      </c>
      <c r="O22" s="7">
        <v>0</v>
      </c>
      <c r="P22" s="7">
        <v>0</v>
      </c>
      <c r="Q22" s="7">
        <v>0</v>
      </c>
      <c r="R22" s="7"/>
      <c r="S22" s="7">
        <v>0</v>
      </c>
      <c r="T22" s="7">
        <v>0</v>
      </c>
      <c r="U22" s="7"/>
      <c r="V22" s="7">
        <v>0</v>
      </c>
      <c r="W22" s="7">
        <v>0</v>
      </c>
    </row>
    <row r="23" spans="1:23" ht="30" x14ac:dyDescent="0.25">
      <c r="A23" s="1" t="s">
        <v>212</v>
      </c>
      <c r="B23" s="1" t="s">
        <v>213</v>
      </c>
      <c r="C23" s="1"/>
      <c r="D23" s="1">
        <v>0</v>
      </c>
      <c r="E23" s="1">
        <v>0</v>
      </c>
      <c r="F23" s="1">
        <v>0</v>
      </c>
      <c r="G23" s="1">
        <v>0</v>
      </c>
      <c r="H23" s="1"/>
      <c r="I23" s="1">
        <v>0</v>
      </c>
      <c r="J23" s="1">
        <v>0</v>
      </c>
      <c r="K23" s="1">
        <v>0</v>
      </c>
      <c r="L23" s="1">
        <v>0</v>
      </c>
      <c r="M23" s="1"/>
      <c r="N23" s="1">
        <v>0</v>
      </c>
      <c r="O23" s="1">
        <v>0</v>
      </c>
      <c r="P23" s="1">
        <v>0</v>
      </c>
      <c r="Q23" s="1">
        <v>0</v>
      </c>
      <c r="R23" s="1"/>
      <c r="S23" s="1">
        <v>0</v>
      </c>
      <c r="T23" s="1">
        <v>0</v>
      </c>
      <c r="U23" s="1"/>
      <c r="V23" s="1">
        <v>0</v>
      </c>
      <c r="W23" s="1">
        <v>0</v>
      </c>
    </row>
    <row r="24" spans="1:23" x14ac:dyDescent="0.25">
      <c r="A24" s="1" t="s">
        <v>214</v>
      </c>
      <c r="B24" s="1" t="s">
        <v>215</v>
      </c>
      <c r="C24" s="1"/>
      <c r="D24" s="1">
        <v>0</v>
      </c>
      <c r="E24" s="1">
        <v>0</v>
      </c>
      <c r="F24" s="1">
        <v>0</v>
      </c>
      <c r="G24" s="1">
        <v>0</v>
      </c>
      <c r="H24" s="1"/>
      <c r="I24" s="1">
        <v>0</v>
      </c>
      <c r="J24" s="1">
        <v>0</v>
      </c>
      <c r="K24" s="1">
        <v>0</v>
      </c>
      <c r="L24" s="1">
        <v>0</v>
      </c>
      <c r="M24" s="1"/>
      <c r="N24" s="1">
        <v>0</v>
      </c>
      <c r="O24" s="1">
        <v>0</v>
      </c>
      <c r="P24" s="1">
        <v>0</v>
      </c>
      <c r="Q24" s="1">
        <v>0</v>
      </c>
      <c r="R24" s="1"/>
      <c r="S24" s="1">
        <v>0</v>
      </c>
      <c r="T24" s="1">
        <v>0</v>
      </c>
      <c r="U24" s="1"/>
      <c r="V24" s="1">
        <v>0</v>
      </c>
      <c r="W24" s="1">
        <v>0</v>
      </c>
    </row>
    <row r="25" spans="1:23" x14ac:dyDescent="0.25">
      <c r="A25" s="1" t="s">
        <v>216</v>
      </c>
      <c r="B25" s="1" t="s">
        <v>217</v>
      </c>
      <c r="C25" s="1"/>
      <c r="D25" s="1">
        <v>0</v>
      </c>
      <c r="E25" s="1">
        <v>0</v>
      </c>
      <c r="F25" s="1">
        <v>0</v>
      </c>
      <c r="G25" s="1">
        <v>0</v>
      </c>
      <c r="H25" s="1"/>
      <c r="I25" s="1">
        <v>0</v>
      </c>
      <c r="J25" s="1">
        <v>0</v>
      </c>
      <c r="K25" s="1">
        <v>0</v>
      </c>
      <c r="L25" s="1">
        <v>0</v>
      </c>
      <c r="M25" s="1"/>
      <c r="N25" s="1">
        <v>0</v>
      </c>
      <c r="O25" s="1">
        <v>0</v>
      </c>
      <c r="P25" s="1">
        <v>0</v>
      </c>
      <c r="Q25" s="1">
        <v>0</v>
      </c>
      <c r="R25" s="1"/>
      <c r="S25" s="1">
        <v>0</v>
      </c>
      <c r="T25" s="1">
        <v>0</v>
      </c>
      <c r="U25" s="1"/>
      <c r="V25" s="1">
        <v>0</v>
      </c>
      <c r="W25" s="1">
        <v>0</v>
      </c>
    </row>
    <row r="26" spans="1:23" ht="30" x14ac:dyDescent="0.25">
      <c r="A26" s="1" t="s">
        <v>218</v>
      </c>
      <c r="B26" s="1" t="s">
        <v>219</v>
      </c>
      <c r="C26" s="1"/>
      <c r="D26" s="1">
        <v>0</v>
      </c>
      <c r="E26" s="1">
        <v>0</v>
      </c>
      <c r="F26" s="1">
        <v>0</v>
      </c>
      <c r="G26" s="1">
        <v>0</v>
      </c>
      <c r="H26" s="1"/>
      <c r="I26" s="1">
        <v>0</v>
      </c>
      <c r="J26" s="1">
        <v>0</v>
      </c>
      <c r="K26" s="1">
        <v>0</v>
      </c>
      <c r="L26" s="1">
        <v>0</v>
      </c>
      <c r="M26" s="1"/>
      <c r="N26" s="1">
        <v>0</v>
      </c>
      <c r="O26" s="1">
        <v>0</v>
      </c>
      <c r="P26" s="1">
        <v>0</v>
      </c>
      <c r="Q26" s="1">
        <v>0</v>
      </c>
      <c r="R26" s="1"/>
      <c r="S26" s="1">
        <v>0</v>
      </c>
      <c r="T26" s="1">
        <v>0</v>
      </c>
      <c r="U26" s="1"/>
      <c r="V26" s="1">
        <v>0</v>
      </c>
      <c r="W26" s="1">
        <v>0</v>
      </c>
    </row>
    <row r="27" spans="1:23" ht="45" x14ac:dyDescent="0.25">
      <c r="A27" s="1" t="s">
        <v>220</v>
      </c>
      <c r="B27" s="1" t="s">
        <v>221</v>
      </c>
      <c r="C27" s="1"/>
      <c r="D27" s="1">
        <v>0</v>
      </c>
      <c r="E27" s="1">
        <v>0</v>
      </c>
      <c r="F27" s="1">
        <v>0</v>
      </c>
      <c r="G27" s="1">
        <v>0</v>
      </c>
      <c r="H27" s="1"/>
      <c r="I27" s="1">
        <v>0</v>
      </c>
      <c r="J27" s="1">
        <v>0</v>
      </c>
      <c r="K27" s="1">
        <v>0</v>
      </c>
      <c r="L27" s="1">
        <v>0</v>
      </c>
      <c r="M27" s="1"/>
      <c r="N27" s="1">
        <v>0</v>
      </c>
      <c r="O27" s="1">
        <v>0</v>
      </c>
      <c r="P27" s="1">
        <v>0</v>
      </c>
      <c r="Q27" s="1">
        <v>0</v>
      </c>
      <c r="R27" s="1"/>
      <c r="S27" s="1">
        <v>0</v>
      </c>
      <c r="T27" s="1">
        <v>0</v>
      </c>
      <c r="U27" s="1"/>
      <c r="V27" s="1">
        <v>0</v>
      </c>
      <c r="W27" s="1">
        <v>0</v>
      </c>
    </row>
    <row r="28" spans="1:23" ht="30" x14ac:dyDescent="0.25">
      <c r="A28" s="1" t="s">
        <v>222</v>
      </c>
      <c r="B28" s="1" t="s">
        <v>223</v>
      </c>
      <c r="C28" s="1"/>
      <c r="D28" s="1">
        <v>0</v>
      </c>
      <c r="E28" s="1">
        <v>0</v>
      </c>
      <c r="F28" s="1">
        <v>0</v>
      </c>
      <c r="G28" s="1">
        <v>0</v>
      </c>
      <c r="H28" s="1"/>
      <c r="I28" s="1">
        <v>0</v>
      </c>
      <c r="J28" s="1">
        <v>0</v>
      </c>
      <c r="K28" s="1">
        <v>0</v>
      </c>
      <c r="L28" s="1">
        <v>0</v>
      </c>
      <c r="M28" s="1"/>
      <c r="N28" s="1">
        <v>0</v>
      </c>
      <c r="O28" s="1">
        <v>0</v>
      </c>
      <c r="P28" s="1">
        <v>0</v>
      </c>
      <c r="Q28" s="1">
        <v>0</v>
      </c>
      <c r="R28" s="1"/>
      <c r="S28" s="1">
        <v>0</v>
      </c>
      <c r="T28" s="1">
        <v>0</v>
      </c>
      <c r="U28" s="1"/>
      <c r="V28" s="1">
        <v>0</v>
      </c>
      <c r="W28" s="1">
        <v>0</v>
      </c>
    </row>
    <row r="29" spans="1:23" x14ac:dyDescent="0.25">
      <c r="A29" s="1" t="s">
        <v>233</v>
      </c>
      <c r="B29" s="1" t="s">
        <v>234</v>
      </c>
      <c r="C29" s="1"/>
      <c r="D29" s="1">
        <v>0</v>
      </c>
      <c r="E29" s="1">
        <v>0</v>
      </c>
      <c r="F29" s="1">
        <v>0</v>
      </c>
      <c r="G29" s="1">
        <v>0</v>
      </c>
      <c r="H29" s="1"/>
      <c r="I29" s="1">
        <v>0</v>
      </c>
      <c r="J29" s="1">
        <v>0</v>
      </c>
      <c r="K29" s="1">
        <v>0</v>
      </c>
      <c r="L29" s="1">
        <v>0</v>
      </c>
      <c r="M29" s="1"/>
      <c r="N29" s="1">
        <v>0</v>
      </c>
      <c r="O29" s="1">
        <v>0</v>
      </c>
      <c r="P29" s="1">
        <v>0</v>
      </c>
      <c r="Q29" s="1">
        <v>0</v>
      </c>
      <c r="R29" s="1"/>
      <c r="S29" s="1">
        <v>0</v>
      </c>
      <c r="T29" s="1">
        <v>0</v>
      </c>
      <c r="U29" s="1"/>
      <c r="V29" s="1">
        <v>0</v>
      </c>
      <c r="W29" s="1">
        <v>0</v>
      </c>
    </row>
    <row r="33" spans="3:18" x14ac:dyDescent="0.25">
      <c r="C33" s="18" t="s">
        <v>235</v>
      </c>
      <c r="D33" s="18"/>
      <c r="E33" s="18"/>
      <c r="F33" s="18"/>
      <c r="M33" s="18" t="s">
        <v>236</v>
      </c>
      <c r="N33" s="18"/>
      <c r="O33" s="18"/>
      <c r="P33" s="18"/>
      <c r="Q33" s="18"/>
      <c r="R33" s="18"/>
    </row>
    <row r="34" spans="3:18" x14ac:dyDescent="0.25">
      <c r="C34" s="19" t="s">
        <v>237</v>
      </c>
      <c r="D34" s="19"/>
      <c r="E34" s="19"/>
      <c r="F34" s="19"/>
      <c r="M34" s="19" t="s">
        <v>238</v>
      </c>
      <c r="N34" s="19"/>
      <c r="O34" s="19"/>
      <c r="P34" s="19"/>
      <c r="Q34" s="19"/>
      <c r="R34" s="19"/>
    </row>
    <row r="35" spans="3:18" x14ac:dyDescent="0.25">
      <c r="C35" s="18" t="s">
        <v>239</v>
      </c>
      <c r="D35" s="18"/>
      <c r="E35" s="18"/>
      <c r="F35" s="18"/>
      <c r="M35" s="18" t="s">
        <v>239</v>
      </c>
      <c r="N35" s="18"/>
      <c r="O35" s="18"/>
      <c r="P35" s="18"/>
      <c r="Q35" s="18"/>
      <c r="R35" s="18"/>
    </row>
    <row r="36" spans="3:18" x14ac:dyDescent="0.25">
      <c r="C36" s="18" t="s">
        <v>240</v>
      </c>
      <c r="D36" s="18"/>
      <c r="E36" s="18"/>
      <c r="F36" s="18"/>
      <c r="M36" s="18" t="s">
        <v>240</v>
      </c>
      <c r="N36" s="18"/>
      <c r="O36" s="18"/>
      <c r="P36" s="18"/>
      <c r="Q36" s="18"/>
      <c r="R36" s="18"/>
    </row>
    <row r="37" spans="3:18" x14ac:dyDescent="0.25">
      <c r="C37" s="16"/>
      <c r="D37" s="16"/>
      <c r="E37" s="16"/>
      <c r="F37" s="16"/>
      <c r="M37" s="16"/>
      <c r="N37" s="16"/>
      <c r="O37" s="16"/>
      <c r="P37" s="16"/>
      <c r="Q37" s="16"/>
      <c r="R37" s="16"/>
    </row>
    <row r="38" spans="3:18" x14ac:dyDescent="0.25">
      <c r="C38" s="18" t="s">
        <v>241</v>
      </c>
      <c r="D38" s="18"/>
      <c r="E38" s="18"/>
      <c r="F38" s="18"/>
      <c r="M38" s="18" t="s">
        <v>242</v>
      </c>
      <c r="N38" s="18"/>
      <c r="O38" s="18"/>
      <c r="P38" s="18"/>
      <c r="Q38" s="18"/>
      <c r="R38" s="18"/>
    </row>
    <row r="39" spans="3:18" x14ac:dyDescent="0.25">
      <c r="C39" s="19" t="s">
        <v>243</v>
      </c>
      <c r="D39" s="19"/>
      <c r="E39" s="19"/>
      <c r="F39" s="19"/>
      <c r="M39" s="19" t="s">
        <v>237</v>
      </c>
      <c r="N39" s="19"/>
      <c r="O39" s="19"/>
      <c r="P39" s="19"/>
      <c r="Q39" s="19"/>
      <c r="R39" s="19"/>
    </row>
    <row r="40" spans="3:18" x14ac:dyDescent="0.25">
      <c r="C40" s="19"/>
      <c r="D40" s="19"/>
      <c r="E40" s="19"/>
      <c r="F40" s="19"/>
      <c r="M40" s="19"/>
      <c r="N40" s="19"/>
      <c r="O40" s="19"/>
      <c r="P40" s="19"/>
      <c r="Q40" s="19"/>
      <c r="R40" s="19"/>
    </row>
    <row r="41" spans="3:18" x14ac:dyDescent="0.25">
      <c r="C41" s="18" t="s">
        <v>244</v>
      </c>
      <c r="D41" s="18"/>
      <c r="E41" s="18"/>
      <c r="F41" s="18"/>
      <c r="M41" s="18" t="s">
        <v>245</v>
      </c>
      <c r="N41" s="18"/>
      <c r="O41" s="18"/>
      <c r="P41" s="18"/>
      <c r="Q41" s="18"/>
      <c r="R41" s="18"/>
    </row>
    <row r="42" spans="3:18" x14ac:dyDescent="0.25">
      <c r="C42" s="18" t="s">
        <v>240</v>
      </c>
      <c r="D42" s="18"/>
      <c r="E42" s="18"/>
      <c r="F42" s="18"/>
      <c r="M42" s="18" t="s">
        <v>246</v>
      </c>
      <c r="N42" s="18"/>
      <c r="O42" s="18"/>
      <c r="P42" s="18"/>
      <c r="Q42" s="18"/>
      <c r="R42" s="18"/>
    </row>
    <row r="43" spans="3:18" x14ac:dyDescent="0.25">
      <c r="C43" s="16"/>
      <c r="D43" s="16"/>
      <c r="E43" s="16"/>
      <c r="F43" s="16"/>
      <c r="M43" s="16"/>
      <c r="N43" s="16"/>
      <c r="O43" s="16"/>
      <c r="P43" s="16"/>
      <c r="Q43" s="16"/>
      <c r="R43" s="16"/>
    </row>
    <row r="44" spans="3:18" x14ac:dyDescent="0.25">
      <c r="C44" s="18">
        <v>45643.642257280502</v>
      </c>
      <c r="D44" s="18"/>
      <c r="E44" s="18"/>
      <c r="F44" s="18"/>
      <c r="M44" s="16"/>
      <c r="N44" s="16"/>
      <c r="O44" s="16"/>
      <c r="P44" s="16"/>
      <c r="Q44" s="16"/>
      <c r="R44" s="16"/>
    </row>
    <row r="45" spans="3:18" x14ac:dyDescent="0.25">
      <c r="C45" s="19" t="s">
        <v>247</v>
      </c>
      <c r="D45" s="19"/>
      <c r="E45" s="19"/>
      <c r="F45" s="19"/>
      <c r="M45" s="16"/>
      <c r="N45" s="16"/>
      <c r="O45" s="16"/>
      <c r="P45" s="16"/>
      <c r="Q45" s="16"/>
      <c r="R45" s="16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33:F33"/>
    <mergeCell ref="M33:R33"/>
    <mergeCell ref="C34:F34"/>
    <mergeCell ref="M34:R34"/>
    <mergeCell ref="C35:F35"/>
    <mergeCell ref="M35:R35"/>
    <mergeCell ref="C36:F36"/>
    <mergeCell ref="M36:R36"/>
    <mergeCell ref="C37:F37"/>
    <mergeCell ref="M37:R37"/>
    <mergeCell ref="C38:F38"/>
    <mergeCell ref="M38:R38"/>
    <mergeCell ref="C39:F40"/>
    <mergeCell ref="M39:R40"/>
    <mergeCell ref="C41:F41"/>
    <mergeCell ref="M41:R41"/>
    <mergeCell ref="C42:F42"/>
    <mergeCell ref="M42:R42"/>
    <mergeCell ref="C43:F43"/>
    <mergeCell ref="M43:R43"/>
    <mergeCell ref="C44:F44"/>
    <mergeCell ref="M44:R44"/>
    <mergeCell ref="C45:F45"/>
    <mergeCell ref="M45:R45"/>
  </mergeCells>
  <pageMargins left="0.7" right="0.7" top="0.75" bottom="0.75" header="0.3" footer="0.3"/>
  <pageSetup scale="5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0"/>
  <sheetViews>
    <sheetView workbookViewId="0">
      <pane xSplit="2" ySplit="9" topLeftCell="C10" activePane="bottomRight" state="frozen"/>
      <selection pane="topRight"/>
      <selection pane="bottomLeft"/>
      <selection pane="bottomRight" activeCell="G15" sqref="G15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21" t="s">
        <v>4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17.45" customHeight="1" x14ac:dyDescent="0.3">
      <c r="A3" s="10" t="s">
        <v>2</v>
      </c>
      <c r="B3" s="9" t="s">
        <v>3</v>
      </c>
      <c r="C3" s="21" t="s">
        <v>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x14ac:dyDescent="0.25">
      <c r="B4" s="8" t="s">
        <v>248</v>
      </c>
      <c r="C4" s="20" t="s">
        <v>250</v>
      </c>
      <c r="D4" s="16"/>
      <c r="E4" s="16"/>
      <c r="F4" s="16"/>
      <c r="G4" s="16"/>
      <c r="H4" s="16"/>
      <c r="I4" s="16"/>
      <c r="J4" s="16"/>
    </row>
    <row r="5" spans="1:23" x14ac:dyDescent="0.25">
      <c r="A5" s="17" t="s">
        <v>6</v>
      </c>
      <c r="B5" s="17" t="s">
        <v>7</v>
      </c>
      <c r="C5" s="17" t="s">
        <v>8</v>
      </c>
      <c r="D5" s="17" t="s">
        <v>9</v>
      </c>
      <c r="E5" s="17" t="s">
        <v>10</v>
      </c>
      <c r="F5" s="17" t="s">
        <v>11</v>
      </c>
      <c r="G5" s="17" t="s">
        <v>12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0.2" customHeight="1" x14ac:dyDescent="0.25">
      <c r="A6" s="17"/>
      <c r="B6" s="17"/>
      <c r="C6" s="17"/>
      <c r="D6" s="17"/>
      <c r="E6" s="17"/>
      <c r="F6" s="17"/>
      <c r="G6" s="17"/>
      <c r="H6" s="17" t="s">
        <v>13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75" customHeight="1" x14ac:dyDescent="0.25">
      <c r="A7" s="17"/>
      <c r="B7" s="17"/>
      <c r="C7" s="17"/>
      <c r="D7" s="17"/>
      <c r="E7" s="17"/>
      <c r="F7" s="17"/>
      <c r="G7" s="17"/>
      <c r="H7" s="17" t="s">
        <v>14</v>
      </c>
      <c r="I7" s="17"/>
      <c r="J7" s="17"/>
      <c r="K7" s="17"/>
      <c r="L7" s="17"/>
      <c r="M7" s="17" t="s">
        <v>15</v>
      </c>
      <c r="N7" s="17"/>
      <c r="O7" s="17"/>
      <c r="P7" s="17" t="s">
        <v>16</v>
      </c>
      <c r="Q7" s="17"/>
      <c r="R7" s="17" t="s">
        <v>17</v>
      </c>
      <c r="S7" s="17"/>
      <c r="T7" s="17"/>
      <c r="U7" s="17" t="s">
        <v>18</v>
      </c>
      <c r="V7" s="17"/>
      <c r="W7" s="17"/>
    </row>
    <row r="8" spans="1:23" ht="99.95" customHeight="1" x14ac:dyDescent="0.25">
      <c r="A8" s="17"/>
      <c r="B8" s="17"/>
      <c r="C8" s="17"/>
      <c r="D8" s="17"/>
      <c r="E8" s="17"/>
      <c r="F8" s="17"/>
      <c r="G8" s="17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3020</v>
      </c>
      <c r="E10" s="5">
        <v>0</v>
      </c>
      <c r="F10" s="5">
        <v>3020</v>
      </c>
      <c r="G10" s="5">
        <v>3020</v>
      </c>
      <c r="H10" s="5"/>
      <c r="I10" s="5">
        <v>3020</v>
      </c>
      <c r="J10" s="5">
        <v>0</v>
      </c>
      <c r="K10" s="5">
        <v>3020</v>
      </c>
      <c r="L10" s="5">
        <v>0</v>
      </c>
      <c r="M10" s="5"/>
      <c r="N10" s="5">
        <v>0</v>
      </c>
      <c r="O10" s="5">
        <v>0</v>
      </c>
      <c r="P10" s="5">
        <v>0</v>
      </c>
      <c r="Q10" s="5">
        <v>0</v>
      </c>
      <c r="R10" s="5"/>
      <c r="S10" s="5">
        <v>0</v>
      </c>
      <c r="T10" s="5">
        <v>0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112</v>
      </c>
      <c r="B12" s="1" t="s">
        <v>113</v>
      </c>
      <c r="C12" s="1"/>
      <c r="D12" s="1">
        <v>3020</v>
      </c>
      <c r="E12" s="1">
        <v>0</v>
      </c>
      <c r="F12" s="1">
        <v>3020</v>
      </c>
      <c r="G12" s="1">
        <v>3020</v>
      </c>
      <c r="H12" s="1"/>
      <c r="I12" s="1">
        <v>3020</v>
      </c>
      <c r="J12" s="1">
        <v>0</v>
      </c>
      <c r="K12" s="1">
        <v>3020</v>
      </c>
      <c r="L12" s="1">
        <v>0</v>
      </c>
      <c r="M12" s="1"/>
      <c r="N12" s="1">
        <v>0</v>
      </c>
      <c r="O12" s="1">
        <v>0</v>
      </c>
      <c r="P12" s="1">
        <v>0</v>
      </c>
      <c r="Q12" s="1">
        <v>0</v>
      </c>
      <c r="R12" s="1"/>
      <c r="S12" s="1">
        <v>0</v>
      </c>
      <c r="T12" s="1">
        <v>0</v>
      </c>
      <c r="U12" s="1"/>
      <c r="V12" s="1">
        <v>0</v>
      </c>
      <c r="W12" s="1">
        <v>0</v>
      </c>
    </row>
    <row r="13" spans="1:23" x14ac:dyDescent="0.25">
      <c r="A13" s="3" t="s">
        <v>37</v>
      </c>
      <c r="B13" s="3" t="s">
        <v>38</v>
      </c>
      <c r="C13" s="3"/>
      <c r="D13" s="3">
        <v>3020</v>
      </c>
      <c r="E13" s="3">
        <v>0</v>
      </c>
      <c r="F13" s="3">
        <v>3020</v>
      </c>
      <c r="G13" s="3">
        <v>3020</v>
      </c>
      <c r="H13" s="3"/>
      <c r="I13" s="3">
        <v>3020</v>
      </c>
      <c r="J13" s="3">
        <v>0</v>
      </c>
      <c r="K13" s="3">
        <v>3020</v>
      </c>
      <c r="L13" s="3">
        <v>0</v>
      </c>
      <c r="M13" s="3"/>
      <c r="N13" s="3">
        <v>0</v>
      </c>
      <c r="O13" s="3">
        <v>0</v>
      </c>
      <c r="P13" s="3">
        <v>0</v>
      </c>
      <c r="Q13" s="3">
        <v>0</v>
      </c>
      <c r="R13" s="3"/>
      <c r="S13" s="3">
        <v>0</v>
      </c>
      <c r="T13" s="3">
        <v>0</v>
      </c>
      <c r="U13" s="3"/>
      <c r="V13" s="3">
        <v>0</v>
      </c>
      <c r="W13" s="3">
        <v>0</v>
      </c>
    </row>
    <row r="14" spans="1:23" ht="30" x14ac:dyDescent="0.25">
      <c r="A14" s="2" t="s">
        <v>116</v>
      </c>
      <c r="B14" s="2" t="s">
        <v>117</v>
      </c>
      <c r="C14" s="2"/>
      <c r="D14" s="2">
        <v>1020</v>
      </c>
      <c r="E14" s="2">
        <v>0</v>
      </c>
      <c r="F14" s="2">
        <v>1020</v>
      </c>
      <c r="G14" s="2">
        <v>1020</v>
      </c>
      <c r="H14" s="2"/>
      <c r="I14" s="2">
        <v>1020</v>
      </c>
      <c r="J14" s="2">
        <v>0</v>
      </c>
      <c r="K14" s="2">
        <v>1020</v>
      </c>
      <c r="L14" s="2">
        <v>0</v>
      </c>
      <c r="M14" s="2"/>
      <c r="N14" s="2">
        <v>0</v>
      </c>
      <c r="O14" s="2">
        <v>0</v>
      </c>
      <c r="P14" s="2">
        <v>0</v>
      </c>
      <c r="Q14" s="2">
        <v>0</v>
      </c>
      <c r="R14" s="2"/>
      <c r="S14" s="2">
        <v>0</v>
      </c>
      <c r="T14" s="2">
        <v>0</v>
      </c>
      <c r="U14" s="2"/>
      <c r="V14" s="2">
        <v>0</v>
      </c>
      <c r="W14" s="2">
        <v>0</v>
      </c>
    </row>
    <row r="15" spans="1:23" ht="30" x14ac:dyDescent="0.25">
      <c r="A15" s="7" t="s">
        <v>134</v>
      </c>
      <c r="B15" s="6" t="s">
        <v>135</v>
      </c>
      <c r="C15" s="7" t="s">
        <v>41</v>
      </c>
      <c r="D15" s="7">
        <v>1020</v>
      </c>
      <c r="E15" s="7">
        <v>0</v>
      </c>
      <c r="F15" s="7">
        <v>1020</v>
      </c>
      <c r="G15" s="7">
        <v>1020</v>
      </c>
      <c r="H15" s="7" t="s">
        <v>136</v>
      </c>
      <c r="I15" s="7">
        <v>1020</v>
      </c>
      <c r="J15" s="7">
        <v>0</v>
      </c>
      <c r="K15" s="7">
        <v>1020</v>
      </c>
      <c r="L15" s="7">
        <v>0</v>
      </c>
      <c r="M15" s="7"/>
      <c r="N15" s="7">
        <v>0</v>
      </c>
      <c r="O15" s="7">
        <v>0</v>
      </c>
      <c r="P15" s="7">
        <v>0</v>
      </c>
      <c r="Q15" s="7">
        <v>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45" x14ac:dyDescent="0.25">
      <c r="A16" s="2" t="s">
        <v>137</v>
      </c>
      <c r="B16" s="2" t="s">
        <v>138</v>
      </c>
      <c r="C16" s="2"/>
      <c r="D16" s="2">
        <v>2000</v>
      </c>
      <c r="E16" s="2">
        <v>0</v>
      </c>
      <c r="F16" s="2">
        <v>2000</v>
      </c>
      <c r="G16" s="2">
        <v>2000</v>
      </c>
      <c r="H16" s="2"/>
      <c r="I16" s="2">
        <v>2000</v>
      </c>
      <c r="J16" s="2">
        <v>0</v>
      </c>
      <c r="K16" s="2">
        <v>2000</v>
      </c>
      <c r="L16" s="2">
        <v>0</v>
      </c>
      <c r="M16" s="2"/>
      <c r="N16" s="2">
        <v>0</v>
      </c>
      <c r="O16" s="2">
        <v>0</v>
      </c>
      <c r="P16" s="2">
        <v>0</v>
      </c>
      <c r="Q16" s="2">
        <v>0</v>
      </c>
      <c r="R16" s="2"/>
      <c r="S16" s="2">
        <v>0</v>
      </c>
      <c r="T16" s="2">
        <v>0</v>
      </c>
      <c r="U16" s="2"/>
      <c r="V16" s="2">
        <v>0</v>
      </c>
      <c r="W16" s="2">
        <v>0</v>
      </c>
    </row>
    <row r="17" spans="1:23" ht="30" x14ac:dyDescent="0.25">
      <c r="A17" s="7" t="s">
        <v>134</v>
      </c>
      <c r="B17" s="6" t="s">
        <v>149</v>
      </c>
      <c r="C17" s="7" t="s">
        <v>41</v>
      </c>
      <c r="D17" s="7">
        <v>2000</v>
      </c>
      <c r="E17" s="7">
        <v>0</v>
      </c>
      <c r="F17" s="7">
        <v>2000</v>
      </c>
      <c r="G17" s="7">
        <v>2000</v>
      </c>
      <c r="H17" s="7" t="s">
        <v>150</v>
      </c>
      <c r="I17" s="7">
        <v>2000</v>
      </c>
      <c r="J17" s="7">
        <v>0</v>
      </c>
      <c r="K17" s="7">
        <v>2000</v>
      </c>
      <c r="L17" s="7">
        <v>0</v>
      </c>
      <c r="M17" s="7"/>
      <c r="N17" s="7">
        <v>0</v>
      </c>
      <c r="O17" s="7">
        <v>0</v>
      </c>
      <c r="P17" s="7">
        <v>0</v>
      </c>
      <c r="Q17" s="7">
        <v>0</v>
      </c>
      <c r="R17" s="7"/>
      <c r="S17" s="7">
        <v>0</v>
      </c>
      <c r="T17" s="7">
        <v>0</v>
      </c>
      <c r="U17" s="7"/>
      <c r="V17" s="7">
        <v>0</v>
      </c>
      <c r="W17" s="7">
        <v>0</v>
      </c>
    </row>
    <row r="18" spans="1:23" ht="30" x14ac:dyDescent="0.25">
      <c r="A18" s="1" t="s">
        <v>212</v>
      </c>
      <c r="B18" s="1" t="s">
        <v>213</v>
      </c>
      <c r="C18" s="1"/>
      <c r="D18" s="1">
        <v>0</v>
      </c>
      <c r="E18" s="1">
        <v>0</v>
      </c>
      <c r="F18" s="1">
        <v>0</v>
      </c>
      <c r="G18" s="1">
        <v>0</v>
      </c>
      <c r="H18" s="1"/>
      <c r="I18" s="1">
        <v>0</v>
      </c>
      <c r="J18" s="1">
        <v>0</v>
      </c>
      <c r="K18" s="1">
        <v>0</v>
      </c>
      <c r="L18" s="1">
        <v>0</v>
      </c>
      <c r="M18" s="1"/>
      <c r="N18" s="1">
        <v>0</v>
      </c>
      <c r="O18" s="1">
        <v>0</v>
      </c>
      <c r="P18" s="1">
        <v>0</v>
      </c>
      <c r="Q18" s="1">
        <v>0</v>
      </c>
      <c r="R18" s="1"/>
      <c r="S18" s="1">
        <v>0</v>
      </c>
      <c r="T18" s="1">
        <v>0</v>
      </c>
      <c r="U18" s="1"/>
      <c r="V18" s="1">
        <v>0</v>
      </c>
      <c r="W18" s="1">
        <v>0</v>
      </c>
    </row>
    <row r="19" spans="1:23" x14ac:dyDescent="0.25">
      <c r="A19" s="1" t="s">
        <v>214</v>
      </c>
      <c r="B19" s="1" t="s">
        <v>215</v>
      </c>
      <c r="C19" s="1"/>
      <c r="D19" s="1">
        <v>0</v>
      </c>
      <c r="E19" s="1">
        <v>0</v>
      </c>
      <c r="F19" s="1">
        <v>0</v>
      </c>
      <c r="G19" s="1">
        <v>0</v>
      </c>
      <c r="H19" s="1"/>
      <c r="I19" s="1">
        <v>0</v>
      </c>
      <c r="J19" s="1">
        <v>0</v>
      </c>
      <c r="K19" s="1">
        <v>0</v>
      </c>
      <c r="L19" s="1">
        <v>0</v>
      </c>
      <c r="M19" s="1"/>
      <c r="N19" s="1">
        <v>0</v>
      </c>
      <c r="O19" s="1">
        <v>0</v>
      </c>
      <c r="P19" s="1">
        <v>0</v>
      </c>
      <c r="Q19" s="1">
        <v>0</v>
      </c>
      <c r="R19" s="1"/>
      <c r="S19" s="1">
        <v>0</v>
      </c>
      <c r="T19" s="1">
        <v>0</v>
      </c>
      <c r="U19" s="1"/>
      <c r="V19" s="1">
        <v>0</v>
      </c>
      <c r="W19" s="1">
        <v>0</v>
      </c>
    </row>
    <row r="20" spans="1:23" x14ac:dyDescent="0.25">
      <c r="A20" s="1" t="s">
        <v>216</v>
      </c>
      <c r="B20" s="1" t="s">
        <v>217</v>
      </c>
      <c r="C20" s="1"/>
      <c r="D20" s="1">
        <v>0</v>
      </c>
      <c r="E20" s="1">
        <v>0</v>
      </c>
      <c r="F20" s="1">
        <v>0</v>
      </c>
      <c r="G20" s="1">
        <v>0</v>
      </c>
      <c r="H20" s="1"/>
      <c r="I20" s="1">
        <v>0</v>
      </c>
      <c r="J20" s="1">
        <v>0</v>
      </c>
      <c r="K20" s="1">
        <v>0</v>
      </c>
      <c r="L20" s="1">
        <v>0</v>
      </c>
      <c r="M20" s="1"/>
      <c r="N20" s="1">
        <v>0</v>
      </c>
      <c r="O20" s="1">
        <v>0</v>
      </c>
      <c r="P20" s="1">
        <v>0</v>
      </c>
      <c r="Q20" s="1">
        <v>0</v>
      </c>
      <c r="R20" s="1"/>
      <c r="S20" s="1">
        <v>0</v>
      </c>
      <c r="T20" s="1">
        <v>0</v>
      </c>
      <c r="U20" s="1"/>
      <c r="V20" s="1">
        <v>0</v>
      </c>
      <c r="W20" s="1">
        <v>0</v>
      </c>
    </row>
    <row r="21" spans="1:23" ht="30" x14ac:dyDescent="0.25">
      <c r="A21" s="1" t="s">
        <v>218</v>
      </c>
      <c r="B21" s="1" t="s">
        <v>219</v>
      </c>
      <c r="C21" s="1"/>
      <c r="D21" s="1">
        <v>0</v>
      </c>
      <c r="E21" s="1">
        <v>0</v>
      </c>
      <c r="F21" s="1">
        <v>0</v>
      </c>
      <c r="G21" s="1">
        <v>0</v>
      </c>
      <c r="H21" s="1"/>
      <c r="I21" s="1">
        <v>0</v>
      </c>
      <c r="J21" s="1">
        <v>0</v>
      </c>
      <c r="K21" s="1">
        <v>0</v>
      </c>
      <c r="L21" s="1">
        <v>0</v>
      </c>
      <c r="M21" s="1"/>
      <c r="N21" s="1">
        <v>0</v>
      </c>
      <c r="O21" s="1">
        <v>0</v>
      </c>
      <c r="P21" s="1">
        <v>0</v>
      </c>
      <c r="Q21" s="1">
        <v>0</v>
      </c>
      <c r="R21" s="1"/>
      <c r="S21" s="1">
        <v>0</v>
      </c>
      <c r="T21" s="1">
        <v>0</v>
      </c>
      <c r="U21" s="1"/>
      <c r="V21" s="1">
        <v>0</v>
      </c>
      <c r="W21" s="1">
        <v>0</v>
      </c>
    </row>
    <row r="22" spans="1:23" ht="45" x14ac:dyDescent="0.25">
      <c r="A22" s="1" t="s">
        <v>220</v>
      </c>
      <c r="B22" s="1" t="s">
        <v>221</v>
      </c>
      <c r="C22" s="1"/>
      <c r="D22" s="1">
        <v>0</v>
      </c>
      <c r="E22" s="1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1"/>
      <c r="S22" s="1">
        <v>0</v>
      </c>
      <c r="T22" s="1">
        <v>0</v>
      </c>
      <c r="U22" s="1"/>
      <c r="V22" s="1">
        <v>0</v>
      </c>
      <c r="W22" s="1">
        <v>0</v>
      </c>
    </row>
    <row r="23" spans="1:23" ht="30" x14ac:dyDescent="0.25">
      <c r="A23" s="1" t="s">
        <v>222</v>
      </c>
      <c r="B23" s="1" t="s">
        <v>223</v>
      </c>
      <c r="C23" s="1"/>
      <c r="D23" s="1">
        <v>0</v>
      </c>
      <c r="E23" s="1">
        <v>0</v>
      </c>
      <c r="F23" s="1">
        <v>0</v>
      </c>
      <c r="G23" s="1">
        <v>0</v>
      </c>
      <c r="H23" s="1"/>
      <c r="I23" s="1">
        <v>0</v>
      </c>
      <c r="J23" s="1">
        <v>0</v>
      </c>
      <c r="K23" s="1">
        <v>0</v>
      </c>
      <c r="L23" s="1">
        <v>0</v>
      </c>
      <c r="M23" s="1"/>
      <c r="N23" s="1">
        <v>0</v>
      </c>
      <c r="O23" s="1">
        <v>0</v>
      </c>
      <c r="P23" s="1">
        <v>0</v>
      </c>
      <c r="Q23" s="1">
        <v>0</v>
      </c>
      <c r="R23" s="1"/>
      <c r="S23" s="1">
        <v>0</v>
      </c>
      <c r="T23" s="1">
        <v>0</v>
      </c>
      <c r="U23" s="1"/>
      <c r="V23" s="1">
        <v>0</v>
      </c>
      <c r="W23" s="1">
        <v>0</v>
      </c>
    </row>
    <row r="24" spans="1:23" x14ac:dyDescent="0.25">
      <c r="A24" s="1" t="s">
        <v>233</v>
      </c>
      <c r="B24" s="1" t="s">
        <v>234</v>
      </c>
      <c r="C24" s="1"/>
      <c r="D24" s="1">
        <v>0</v>
      </c>
      <c r="E24" s="1">
        <v>0</v>
      </c>
      <c r="F24" s="1">
        <v>0</v>
      </c>
      <c r="G24" s="1">
        <v>0</v>
      </c>
      <c r="H24" s="1"/>
      <c r="I24" s="1">
        <v>0</v>
      </c>
      <c r="J24" s="1">
        <v>0</v>
      </c>
      <c r="K24" s="1">
        <v>0</v>
      </c>
      <c r="L24" s="1">
        <v>0</v>
      </c>
      <c r="M24" s="1"/>
      <c r="N24" s="1">
        <v>0</v>
      </c>
      <c r="O24" s="1">
        <v>0</v>
      </c>
      <c r="P24" s="1">
        <v>0</v>
      </c>
      <c r="Q24" s="1">
        <v>0</v>
      </c>
      <c r="R24" s="1"/>
      <c r="S24" s="1">
        <v>0</v>
      </c>
      <c r="T24" s="1">
        <v>0</v>
      </c>
      <c r="U24" s="1"/>
      <c r="V24" s="1">
        <v>0</v>
      </c>
      <c r="W24" s="1">
        <v>0</v>
      </c>
    </row>
    <row r="28" spans="1:23" x14ac:dyDescent="0.25">
      <c r="C28" s="22" t="s">
        <v>235</v>
      </c>
      <c r="D28" s="22"/>
      <c r="E28" s="22"/>
      <c r="F28" s="22"/>
      <c r="M28" s="22" t="s">
        <v>236</v>
      </c>
      <c r="N28" s="22"/>
      <c r="O28" s="22"/>
      <c r="P28" s="22"/>
      <c r="Q28" s="22"/>
      <c r="R28" s="22"/>
    </row>
    <row r="29" spans="1:23" x14ac:dyDescent="0.25">
      <c r="C29" s="23" t="s">
        <v>237</v>
      </c>
      <c r="D29" s="23"/>
      <c r="E29" s="23"/>
      <c r="F29" s="23"/>
      <c r="M29" s="23" t="s">
        <v>238</v>
      </c>
      <c r="N29" s="23"/>
      <c r="O29" s="23"/>
      <c r="P29" s="23"/>
      <c r="Q29" s="23"/>
      <c r="R29" s="23"/>
    </row>
    <row r="30" spans="1:23" x14ac:dyDescent="0.25">
      <c r="C30" s="22" t="s">
        <v>239</v>
      </c>
      <c r="D30" s="22"/>
      <c r="E30" s="22"/>
      <c r="F30" s="22"/>
      <c r="M30" s="22" t="s">
        <v>239</v>
      </c>
      <c r="N30" s="22"/>
      <c r="O30" s="22"/>
      <c r="P30" s="22"/>
      <c r="Q30" s="22"/>
      <c r="R30" s="22"/>
    </row>
    <row r="31" spans="1:23" x14ac:dyDescent="0.25">
      <c r="C31" s="22" t="s">
        <v>240</v>
      </c>
      <c r="D31" s="22"/>
      <c r="E31" s="22"/>
      <c r="F31" s="22"/>
      <c r="M31" s="22" t="s">
        <v>240</v>
      </c>
      <c r="N31" s="22"/>
      <c r="O31" s="22"/>
      <c r="P31" s="22"/>
      <c r="Q31" s="22"/>
      <c r="R31" s="22"/>
    </row>
    <row r="32" spans="1:23" x14ac:dyDescent="0.25">
      <c r="C32" s="16"/>
      <c r="D32" s="16"/>
      <c r="E32" s="16"/>
      <c r="F32" s="16"/>
      <c r="M32" s="16"/>
      <c r="N32" s="16"/>
      <c r="O32" s="16"/>
      <c r="P32" s="16"/>
      <c r="Q32" s="16"/>
      <c r="R32" s="16"/>
    </row>
    <row r="33" spans="3:18" x14ac:dyDescent="0.25">
      <c r="C33" s="22" t="s">
        <v>241</v>
      </c>
      <c r="D33" s="22"/>
      <c r="E33" s="22"/>
      <c r="F33" s="22"/>
      <c r="M33" s="22" t="s">
        <v>242</v>
      </c>
      <c r="N33" s="22"/>
      <c r="O33" s="22"/>
      <c r="P33" s="22"/>
      <c r="Q33" s="22"/>
      <c r="R33" s="22"/>
    </row>
    <row r="34" spans="3:18" x14ac:dyDescent="0.25">
      <c r="C34" s="23" t="s">
        <v>243</v>
      </c>
      <c r="D34" s="23"/>
      <c r="E34" s="23"/>
      <c r="F34" s="23"/>
      <c r="M34" s="23" t="s">
        <v>237</v>
      </c>
      <c r="N34" s="23"/>
      <c r="O34" s="23"/>
      <c r="P34" s="23"/>
      <c r="Q34" s="23"/>
      <c r="R34" s="23"/>
    </row>
    <row r="35" spans="3:18" x14ac:dyDescent="0.25">
      <c r="C35" s="23"/>
      <c r="D35" s="23"/>
      <c r="E35" s="23"/>
      <c r="F35" s="23"/>
      <c r="M35" s="23"/>
      <c r="N35" s="23"/>
      <c r="O35" s="23"/>
      <c r="P35" s="23"/>
      <c r="Q35" s="23"/>
      <c r="R35" s="23"/>
    </row>
    <row r="36" spans="3:18" x14ac:dyDescent="0.25">
      <c r="C36" s="22" t="s">
        <v>244</v>
      </c>
      <c r="D36" s="22"/>
      <c r="E36" s="22"/>
      <c r="F36" s="22"/>
      <c r="M36" s="22" t="s">
        <v>245</v>
      </c>
      <c r="N36" s="22"/>
      <c r="O36" s="22"/>
      <c r="P36" s="22"/>
      <c r="Q36" s="22"/>
      <c r="R36" s="22"/>
    </row>
    <row r="37" spans="3:18" x14ac:dyDescent="0.25">
      <c r="C37" s="22" t="s">
        <v>240</v>
      </c>
      <c r="D37" s="22"/>
      <c r="E37" s="22"/>
      <c r="F37" s="22"/>
      <c r="M37" s="22" t="s">
        <v>246</v>
      </c>
      <c r="N37" s="22"/>
      <c r="O37" s="22"/>
      <c r="P37" s="22"/>
      <c r="Q37" s="22"/>
      <c r="R37" s="22"/>
    </row>
    <row r="38" spans="3:18" x14ac:dyDescent="0.25">
      <c r="C38" s="16"/>
      <c r="D38" s="16"/>
      <c r="E38" s="16"/>
      <c r="F38" s="16"/>
      <c r="M38" s="16"/>
      <c r="N38" s="16"/>
      <c r="O38" s="16"/>
      <c r="P38" s="16"/>
      <c r="Q38" s="16"/>
      <c r="R38" s="16"/>
    </row>
    <row r="39" spans="3:18" x14ac:dyDescent="0.25">
      <c r="C39" s="22">
        <v>45643.642257416897</v>
      </c>
      <c r="D39" s="22"/>
      <c r="E39" s="22"/>
      <c r="F39" s="22"/>
      <c r="M39" s="16"/>
      <c r="N39" s="16"/>
      <c r="O39" s="16"/>
      <c r="P39" s="16"/>
      <c r="Q39" s="16"/>
      <c r="R39" s="16"/>
    </row>
    <row r="40" spans="3:18" x14ac:dyDescent="0.25">
      <c r="C40" s="23" t="s">
        <v>247</v>
      </c>
      <c r="D40" s="23"/>
      <c r="E40" s="23"/>
      <c r="F40" s="23"/>
      <c r="M40" s="16"/>
      <c r="N40" s="16"/>
      <c r="O40" s="16"/>
      <c r="P40" s="16"/>
      <c r="Q40" s="16"/>
      <c r="R40" s="16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28:F28"/>
    <mergeCell ref="M28:R28"/>
    <mergeCell ref="C29:F29"/>
    <mergeCell ref="M29:R29"/>
    <mergeCell ref="C30:F30"/>
    <mergeCell ref="M30:R30"/>
    <mergeCell ref="C31:F31"/>
    <mergeCell ref="M31:R31"/>
    <mergeCell ref="C32:F32"/>
    <mergeCell ref="M32:R32"/>
    <mergeCell ref="C33:F33"/>
    <mergeCell ref="M33:R33"/>
    <mergeCell ref="C34:F35"/>
    <mergeCell ref="M34:R35"/>
    <mergeCell ref="C36:F36"/>
    <mergeCell ref="M36:R36"/>
    <mergeCell ref="C37:F37"/>
    <mergeCell ref="M37:R37"/>
    <mergeCell ref="C38:F38"/>
    <mergeCell ref="M38:R38"/>
    <mergeCell ref="C39:F39"/>
    <mergeCell ref="M39:R39"/>
    <mergeCell ref="C40:F40"/>
    <mergeCell ref="M40:R40"/>
  </mergeCells>
  <pageMargins left="0.7" right="0.7" top="0.75" bottom="0.75" header="0.3" footer="0.3"/>
  <pageSetup scale="5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"/>
  <sheetViews>
    <sheetView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21" t="s">
        <v>4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17.45" customHeight="1" x14ac:dyDescent="0.3">
      <c r="A3" s="10" t="s">
        <v>2</v>
      </c>
      <c r="B3" s="9" t="s">
        <v>3</v>
      </c>
      <c r="C3" s="21" t="s">
        <v>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x14ac:dyDescent="0.25">
      <c r="B4" s="8" t="s">
        <v>248</v>
      </c>
      <c r="C4" s="20" t="s">
        <v>251</v>
      </c>
      <c r="D4" s="16"/>
      <c r="E4" s="16"/>
      <c r="F4" s="16"/>
      <c r="G4" s="16"/>
      <c r="H4" s="16"/>
      <c r="I4" s="16"/>
      <c r="J4" s="16"/>
    </row>
    <row r="5" spans="1:23" x14ac:dyDescent="0.25">
      <c r="A5" s="17" t="s">
        <v>6</v>
      </c>
      <c r="B5" s="17" t="s">
        <v>7</v>
      </c>
      <c r="C5" s="17" t="s">
        <v>8</v>
      </c>
      <c r="D5" s="17" t="s">
        <v>9</v>
      </c>
      <c r="E5" s="17" t="s">
        <v>10</v>
      </c>
      <c r="F5" s="17" t="s">
        <v>11</v>
      </c>
      <c r="G5" s="17" t="s">
        <v>12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0.2" customHeight="1" x14ac:dyDescent="0.25">
      <c r="A6" s="17"/>
      <c r="B6" s="17"/>
      <c r="C6" s="17"/>
      <c r="D6" s="17"/>
      <c r="E6" s="17"/>
      <c r="F6" s="17"/>
      <c r="G6" s="17"/>
      <c r="H6" s="17" t="s">
        <v>13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75" customHeight="1" x14ac:dyDescent="0.25">
      <c r="A7" s="17"/>
      <c r="B7" s="17"/>
      <c r="C7" s="17"/>
      <c r="D7" s="17"/>
      <c r="E7" s="17"/>
      <c r="F7" s="17"/>
      <c r="G7" s="17"/>
      <c r="H7" s="17" t="s">
        <v>14</v>
      </c>
      <c r="I7" s="17"/>
      <c r="J7" s="17"/>
      <c r="K7" s="17"/>
      <c r="L7" s="17"/>
      <c r="M7" s="17" t="s">
        <v>15</v>
      </c>
      <c r="N7" s="17"/>
      <c r="O7" s="17"/>
      <c r="P7" s="17" t="s">
        <v>16</v>
      </c>
      <c r="Q7" s="17"/>
      <c r="R7" s="17" t="s">
        <v>17</v>
      </c>
      <c r="S7" s="17"/>
      <c r="T7" s="17"/>
      <c r="U7" s="17" t="s">
        <v>18</v>
      </c>
      <c r="V7" s="17"/>
      <c r="W7" s="17"/>
    </row>
    <row r="8" spans="1:23" ht="99.95" customHeight="1" x14ac:dyDescent="0.25">
      <c r="A8" s="17"/>
      <c r="B8" s="17"/>
      <c r="C8" s="17"/>
      <c r="D8" s="17"/>
      <c r="E8" s="17"/>
      <c r="F8" s="17"/>
      <c r="G8" s="17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49549</v>
      </c>
      <c r="E10" s="5">
        <v>0</v>
      </c>
      <c r="F10" s="5">
        <v>49549</v>
      </c>
      <c r="G10" s="5">
        <v>4549</v>
      </c>
      <c r="H10" s="5"/>
      <c r="I10" s="5">
        <v>49549</v>
      </c>
      <c r="J10" s="5">
        <v>0</v>
      </c>
      <c r="K10" s="5">
        <v>4549</v>
      </c>
      <c r="L10" s="5">
        <v>0</v>
      </c>
      <c r="M10" s="5"/>
      <c r="N10" s="5">
        <v>0</v>
      </c>
      <c r="O10" s="5">
        <v>0</v>
      </c>
      <c r="P10" s="5">
        <v>0</v>
      </c>
      <c r="Q10" s="5">
        <v>0</v>
      </c>
      <c r="R10" s="5"/>
      <c r="S10" s="5">
        <v>0</v>
      </c>
      <c r="T10" s="5">
        <v>0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112</v>
      </c>
      <c r="B12" s="1" t="s">
        <v>113</v>
      </c>
      <c r="C12" s="1"/>
      <c r="D12" s="1">
        <v>49549</v>
      </c>
      <c r="E12" s="1">
        <v>0</v>
      </c>
      <c r="F12" s="1">
        <v>49549</v>
      </c>
      <c r="G12" s="1">
        <v>4549</v>
      </c>
      <c r="H12" s="1"/>
      <c r="I12" s="1">
        <v>49549</v>
      </c>
      <c r="J12" s="1">
        <v>0</v>
      </c>
      <c r="K12" s="1">
        <v>4549</v>
      </c>
      <c r="L12" s="1">
        <v>0</v>
      </c>
      <c r="M12" s="1"/>
      <c r="N12" s="1">
        <v>0</v>
      </c>
      <c r="O12" s="1">
        <v>0</v>
      </c>
      <c r="P12" s="1">
        <v>0</v>
      </c>
      <c r="Q12" s="1">
        <v>0</v>
      </c>
      <c r="R12" s="1"/>
      <c r="S12" s="1">
        <v>0</v>
      </c>
      <c r="T12" s="1">
        <v>0</v>
      </c>
      <c r="U12" s="1"/>
      <c r="V12" s="1">
        <v>0</v>
      </c>
      <c r="W12" s="1">
        <v>0</v>
      </c>
    </row>
    <row r="13" spans="1:23" x14ac:dyDescent="0.25">
      <c r="A13" s="3" t="s">
        <v>37</v>
      </c>
      <c r="B13" s="3" t="s">
        <v>38</v>
      </c>
      <c r="C13" s="3"/>
      <c r="D13" s="3">
        <v>49549</v>
      </c>
      <c r="E13" s="3">
        <v>0</v>
      </c>
      <c r="F13" s="3">
        <v>49549</v>
      </c>
      <c r="G13" s="3">
        <v>4549</v>
      </c>
      <c r="H13" s="3"/>
      <c r="I13" s="3">
        <v>49549</v>
      </c>
      <c r="J13" s="3">
        <v>0</v>
      </c>
      <c r="K13" s="3">
        <v>4549</v>
      </c>
      <c r="L13" s="3">
        <v>0</v>
      </c>
      <c r="M13" s="3"/>
      <c r="N13" s="3">
        <v>0</v>
      </c>
      <c r="O13" s="3">
        <v>0</v>
      </c>
      <c r="P13" s="3">
        <v>0</v>
      </c>
      <c r="Q13" s="3">
        <v>0</v>
      </c>
      <c r="R13" s="3"/>
      <c r="S13" s="3">
        <v>0</v>
      </c>
      <c r="T13" s="3">
        <v>0</v>
      </c>
      <c r="U13" s="3"/>
      <c r="V13" s="3">
        <v>0</v>
      </c>
      <c r="W13" s="3">
        <v>0</v>
      </c>
    </row>
    <row r="14" spans="1:23" ht="45" x14ac:dyDescent="0.25">
      <c r="A14" s="2" t="s">
        <v>137</v>
      </c>
      <c r="B14" s="2" t="s">
        <v>138</v>
      </c>
      <c r="C14" s="2"/>
      <c r="D14" s="2">
        <v>49549</v>
      </c>
      <c r="E14" s="2">
        <v>0</v>
      </c>
      <c r="F14" s="2">
        <v>49549</v>
      </c>
      <c r="G14" s="2">
        <v>4549</v>
      </c>
      <c r="H14" s="2"/>
      <c r="I14" s="2">
        <v>49549</v>
      </c>
      <c r="J14" s="2">
        <v>0</v>
      </c>
      <c r="K14" s="2">
        <v>4549</v>
      </c>
      <c r="L14" s="2">
        <v>0</v>
      </c>
      <c r="M14" s="2"/>
      <c r="N14" s="2">
        <v>0</v>
      </c>
      <c r="O14" s="2">
        <v>0</v>
      </c>
      <c r="P14" s="2">
        <v>0</v>
      </c>
      <c r="Q14" s="2">
        <v>0</v>
      </c>
      <c r="R14" s="2"/>
      <c r="S14" s="2">
        <v>0</v>
      </c>
      <c r="T14" s="2">
        <v>0</v>
      </c>
      <c r="U14" s="2"/>
      <c r="V14" s="2">
        <v>0</v>
      </c>
      <c r="W14" s="2">
        <v>0</v>
      </c>
    </row>
    <row r="15" spans="1:23" ht="45" x14ac:dyDescent="0.25">
      <c r="A15" s="7" t="s">
        <v>134</v>
      </c>
      <c r="B15" s="6" t="s">
        <v>143</v>
      </c>
      <c r="C15" s="7" t="s">
        <v>41</v>
      </c>
      <c r="D15" s="7">
        <v>45000</v>
      </c>
      <c r="E15" s="7">
        <v>0</v>
      </c>
      <c r="F15" s="7">
        <v>45000</v>
      </c>
      <c r="G15" s="7">
        <v>0</v>
      </c>
      <c r="H15" s="7" t="s">
        <v>144</v>
      </c>
      <c r="I15" s="7">
        <v>45000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0</v>
      </c>
      <c r="Q15" s="7">
        <v>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45" x14ac:dyDescent="0.25">
      <c r="A16" s="7" t="s">
        <v>134</v>
      </c>
      <c r="B16" s="6" t="s">
        <v>145</v>
      </c>
      <c r="C16" s="7" t="s">
        <v>41</v>
      </c>
      <c r="D16" s="7">
        <v>4549</v>
      </c>
      <c r="E16" s="7">
        <v>0</v>
      </c>
      <c r="F16" s="7">
        <v>4549</v>
      </c>
      <c r="G16" s="7">
        <v>4549</v>
      </c>
      <c r="H16" s="7" t="s">
        <v>146</v>
      </c>
      <c r="I16" s="7">
        <v>4549</v>
      </c>
      <c r="J16" s="7">
        <v>0</v>
      </c>
      <c r="K16" s="7">
        <v>4549</v>
      </c>
      <c r="L16" s="7">
        <v>0</v>
      </c>
      <c r="M16" s="7"/>
      <c r="N16" s="7">
        <v>0</v>
      </c>
      <c r="O16" s="7">
        <v>0</v>
      </c>
      <c r="P16" s="7">
        <v>0</v>
      </c>
      <c r="Q16" s="7">
        <v>0</v>
      </c>
      <c r="R16" s="7"/>
      <c r="S16" s="7">
        <v>0</v>
      </c>
      <c r="T16" s="7">
        <v>0</v>
      </c>
      <c r="U16" s="7"/>
      <c r="V16" s="7">
        <v>0</v>
      </c>
      <c r="W16" s="7">
        <v>0</v>
      </c>
    </row>
    <row r="17" spans="1:23" ht="30" x14ac:dyDescent="0.25">
      <c r="A17" s="1" t="s">
        <v>212</v>
      </c>
      <c r="B17" s="1" t="s">
        <v>213</v>
      </c>
      <c r="C17" s="1"/>
      <c r="D17" s="1">
        <v>0</v>
      </c>
      <c r="E17" s="1">
        <v>0</v>
      </c>
      <c r="F17" s="1">
        <v>0</v>
      </c>
      <c r="G17" s="1">
        <v>0</v>
      </c>
      <c r="H17" s="1"/>
      <c r="I17" s="1">
        <v>0</v>
      </c>
      <c r="J17" s="1">
        <v>0</v>
      </c>
      <c r="K17" s="1">
        <v>0</v>
      </c>
      <c r="L17" s="1">
        <v>0</v>
      </c>
      <c r="M17" s="1"/>
      <c r="N17" s="1">
        <v>0</v>
      </c>
      <c r="O17" s="1">
        <v>0</v>
      </c>
      <c r="P17" s="1">
        <v>0</v>
      </c>
      <c r="Q17" s="1">
        <v>0</v>
      </c>
      <c r="R17" s="1"/>
      <c r="S17" s="1">
        <v>0</v>
      </c>
      <c r="T17" s="1">
        <v>0</v>
      </c>
      <c r="U17" s="1"/>
      <c r="V17" s="1">
        <v>0</v>
      </c>
      <c r="W17" s="1">
        <v>0</v>
      </c>
    </row>
    <row r="18" spans="1:23" x14ac:dyDescent="0.25">
      <c r="A18" s="1" t="s">
        <v>214</v>
      </c>
      <c r="B18" s="1" t="s">
        <v>215</v>
      </c>
      <c r="C18" s="1"/>
      <c r="D18" s="1">
        <v>0</v>
      </c>
      <c r="E18" s="1">
        <v>0</v>
      </c>
      <c r="F18" s="1">
        <v>0</v>
      </c>
      <c r="G18" s="1">
        <v>0</v>
      </c>
      <c r="H18" s="1"/>
      <c r="I18" s="1">
        <v>0</v>
      </c>
      <c r="J18" s="1">
        <v>0</v>
      </c>
      <c r="K18" s="1">
        <v>0</v>
      </c>
      <c r="L18" s="1">
        <v>0</v>
      </c>
      <c r="M18" s="1"/>
      <c r="N18" s="1">
        <v>0</v>
      </c>
      <c r="O18" s="1">
        <v>0</v>
      </c>
      <c r="P18" s="1">
        <v>0</v>
      </c>
      <c r="Q18" s="1">
        <v>0</v>
      </c>
      <c r="R18" s="1"/>
      <c r="S18" s="1">
        <v>0</v>
      </c>
      <c r="T18" s="1">
        <v>0</v>
      </c>
      <c r="U18" s="1"/>
      <c r="V18" s="1">
        <v>0</v>
      </c>
      <c r="W18" s="1">
        <v>0</v>
      </c>
    </row>
    <row r="19" spans="1:23" x14ac:dyDescent="0.25">
      <c r="A19" s="1" t="s">
        <v>216</v>
      </c>
      <c r="B19" s="1" t="s">
        <v>217</v>
      </c>
      <c r="C19" s="1"/>
      <c r="D19" s="1">
        <v>0</v>
      </c>
      <c r="E19" s="1">
        <v>0</v>
      </c>
      <c r="F19" s="1">
        <v>0</v>
      </c>
      <c r="G19" s="1">
        <v>0</v>
      </c>
      <c r="H19" s="1"/>
      <c r="I19" s="1">
        <v>0</v>
      </c>
      <c r="J19" s="1">
        <v>0</v>
      </c>
      <c r="K19" s="1">
        <v>0</v>
      </c>
      <c r="L19" s="1">
        <v>0</v>
      </c>
      <c r="M19" s="1"/>
      <c r="N19" s="1">
        <v>0</v>
      </c>
      <c r="O19" s="1">
        <v>0</v>
      </c>
      <c r="P19" s="1">
        <v>0</v>
      </c>
      <c r="Q19" s="1">
        <v>0</v>
      </c>
      <c r="R19" s="1"/>
      <c r="S19" s="1">
        <v>0</v>
      </c>
      <c r="T19" s="1">
        <v>0</v>
      </c>
      <c r="U19" s="1"/>
      <c r="V19" s="1">
        <v>0</v>
      </c>
      <c r="W19" s="1">
        <v>0</v>
      </c>
    </row>
    <row r="20" spans="1:23" ht="30" x14ac:dyDescent="0.25">
      <c r="A20" s="1" t="s">
        <v>218</v>
      </c>
      <c r="B20" s="1" t="s">
        <v>219</v>
      </c>
      <c r="C20" s="1"/>
      <c r="D20" s="1">
        <v>0</v>
      </c>
      <c r="E20" s="1">
        <v>0</v>
      </c>
      <c r="F20" s="1">
        <v>0</v>
      </c>
      <c r="G20" s="1">
        <v>0</v>
      </c>
      <c r="H20" s="1"/>
      <c r="I20" s="1">
        <v>0</v>
      </c>
      <c r="J20" s="1">
        <v>0</v>
      </c>
      <c r="K20" s="1">
        <v>0</v>
      </c>
      <c r="L20" s="1">
        <v>0</v>
      </c>
      <c r="M20" s="1"/>
      <c r="N20" s="1">
        <v>0</v>
      </c>
      <c r="O20" s="1">
        <v>0</v>
      </c>
      <c r="P20" s="1">
        <v>0</v>
      </c>
      <c r="Q20" s="1">
        <v>0</v>
      </c>
      <c r="R20" s="1"/>
      <c r="S20" s="1">
        <v>0</v>
      </c>
      <c r="T20" s="1">
        <v>0</v>
      </c>
      <c r="U20" s="1"/>
      <c r="V20" s="1">
        <v>0</v>
      </c>
      <c r="W20" s="1">
        <v>0</v>
      </c>
    </row>
    <row r="21" spans="1:23" ht="45" x14ac:dyDescent="0.25">
      <c r="A21" s="1" t="s">
        <v>220</v>
      </c>
      <c r="B21" s="1" t="s">
        <v>221</v>
      </c>
      <c r="C21" s="1"/>
      <c r="D21" s="1">
        <v>0</v>
      </c>
      <c r="E21" s="1">
        <v>0</v>
      </c>
      <c r="F21" s="1">
        <v>0</v>
      </c>
      <c r="G21" s="1">
        <v>0</v>
      </c>
      <c r="H21" s="1"/>
      <c r="I21" s="1">
        <v>0</v>
      </c>
      <c r="J21" s="1">
        <v>0</v>
      </c>
      <c r="K21" s="1">
        <v>0</v>
      </c>
      <c r="L21" s="1">
        <v>0</v>
      </c>
      <c r="M21" s="1"/>
      <c r="N21" s="1">
        <v>0</v>
      </c>
      <c r="O21" s="1">
        <v>0</v>
      </c>
      <c r="P21" s="1">
        <v>0</v>
      </c>
      <c r="Q21" s="1">
        <v>0</v>
      </c>
      <c r="R21" s="1"/>
      <c r="S21" s="1">
        <v>0</v>
      </c>
      <c r="T21" s="1">
        <v>0</v>
      </c>
      <c r="U21" s="1"/>
      <c r="V21" s="1">
        <v>0</v>
      </c>
      <c r="W21" s="1">
        <v>0</v>
      </c>
    </row>
    <row r="22" spans="1:23" ht="30" x14ac:dyDescent="0.25">
      <c r="A22" s="1" t="s">
        <v>222</v>
      </c>
      <c r="B22" s="1" t="s">
        <v>223</v>
      </c>
      <c r="C22" s="1"/>
      <c r="D22" s="1">
        <v>0</v>
      </c>
      <c r="E22" s="1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1"/>
      <c r="S22" s="1">
        <v>0</v>
      </c>
      <c r="T22" s="1">
        <v>0</v>
      </c>
      <c r="U22" s="1"/>
      <c r="V22" s="1">
        <v>0</v>
      </c>
      <c r="W22" s="1">
        <v>0</v>
      </c>
    </row>
    <row r="23" spans="1:23" x14ac:dyDescent="0.25">
      <c r="A23" s="1" t="s">
        <v>233</v>
      </c>
      <c r="B23" s="1" t="s">
        <v>234</v>
      </c>
      <c r="C23" s="1"/>
      <c r="D23" s="1">
        <v>0</v>
      </c>
      <c r="E23" s="1">
        <v>0</v>
      </c>
      <c r="F23" s="1">
        <v>0</v>
      </c>
      <c r="G23" s="1">
        <v>0</v>
      </c>
      <c r="H23" s="1"/>
      <c r="I23" s="1">
        <v>0</v>
      </c>
      <c r="J23" s="1">
        <v>0</v>
      </c>
      <c r="K23" s="1">
        <v>0</v>
      </c>
      <c r="L23" s="1">
        <v>0</v>
      </c>
      <c r="M23" s="1"/>
      <c r="N23" s="1">
        <v>0</v>
      </c>
      <c r="O23" s="1">
        <v>0</v>
      </c>
      <c r="P23" s="1">
        <v>0</v>
      </c>
      <c r="Q23" s="1">
        <v>0</v>
      </c>
      <c r="R23" s="1"/>
      <c r="S23" s="1">
        <v>0</v>
      </c>
      <c r="T23" s="1">
        <v>0</v>
      </c>
      <c r="U23" s="1"/>
      <c r="V23" s="1">
        <v>0</v>
      </c>
      <c r="W23" s="1">
        <v>0</v>
      </c>
    </row>
    <row r="27" spans="1:23" x14ac:dyDescent="0.25">
      <c r="C27" s="24" t="s">
        <v>235</v>
      </c>
      <c r="D27" s="24"/>
      <c r="E27" s="24"/>
      <c r="F27" s="24"/>
      <c r="M27" s="24" t="s">
        <v>236</v>
      </c>
      <c r="N27" s="24"/>
      <c r="O27" s="24"/>
      <c r="P27" s="24"/>
      <c r="Q27" s="24"/>
      <c r="R27" s="24"/>
    </row>
    <row r="28" spans="1:23" x14ac:dyDescent="0.25">
      <c r="C28" s="25" t="s">
        <v>237</v>
      </c>
      <c r="D28" s="25"/>
      <c r="E28" s="25"/>
      <c r="F28" s="25"/>
      <c r="M28" s="25" t="s">
        <v>238</v>
      </c>
      <c r="N28" s="25"/>
      <c r="O28" s="25"/>
      <c r="P28" s="25"/>
      <c r="Q28" s="25"/>
      <c r="R28" s="25"/>
    </row>
    <row r="29" spans="1:23" x14ac:dyDescent="0.25">
      <c r="C29" s="24" t="s">
        <v>239</v>
      </c>
      <c r="D29" s="24"/>
      <c r="E29" s="24"/>
      <c r="F29" s="24"/>
      <c r="M29" s="24" t="s">
        <v>239</v>
      </c>
      <c r="N29" s="24"/>
      <c r="O29" s="24"/>
      <c r="P29" s="24"/>
      <c r="Q29" s="24"/>
      <c r="R29" s="24"/>
    </row>
    <row r="30" spans="1:23" x14ac:dyDescent="0.25">
      <c r="C30" s="24" t="s">
        <v>240</v>
      </c>
      <c r="D30" s="24"/>
      <c r="E30" s="24"/>
      <c r="F30" s="24"/>
      <c r="M30" s="24" t="s">
        <v>240</v>
      </c>
      <c r="N30" s="24"/>
      <c r="O30" s="24"/>
      <c r="P30" s="24"/>
      <c r="Q30" s="24"/>
      <c r="R30" s="24"/>
    </row>
    <row r="31" spans="1:23" x14ac:dyDescent="0.25">
      <c r="C31" s="16"/>
      <c r="D31" s="16"/>
      <c r="E31" s="16"/>
      <c r="F31" s="16"/>
      <c r="M31" s="16"/>
      <c r="N31" s="16"/>
      <c r="O31" s="16"/>
      <c r="P31" s="16"/>
      <c r="Q31" s="16"/>
      <c r="R31" s="16"/>
    </row>
    <row r="32" spans="1:23" x14ac:dyDescent="0.25">
      <c r="C32" s="24" t="s">
        <v>241</v>
      </c>
      <c r="D32" s="24"/>
      <c r="E32" s="24"/>
      <c r="F32" s="24"/>
      <c r="M32" s="24" t="s">
        <v>242</v>
      </c>
      <c r="N32" s="24"/>
      <c r="O32" s="24"/>
      <c r="P32" s="24"/>
      <c r="Q32" s="24"/>
      <c r="R32" s="24"/>
    </row>
    <row r="33" spans="3:18" x14ac:dyDescent="0.25">
      <c r="C33" s="25" t="s">
        <v>243</v>
      </c>
      <c r="D33" s="25"/>
      <c r="E33" s="25"/>
      <c r="F33" s="25"/>
      <c r="M33" s="25" t="s">
        <v>237</v>
      </c>
      <c r="N33" s="25"/>
      <c r="O33" s="25"/>
      <c r="P33" s="25"/>
      <c r="Q33" s="25"/>
      <c r="R33" s="25"/>
    </row>
    <row r="34" spans="3:18" x14ac:dyDescent="0.25">
      <c r="C34" s="25"/>
      <c r="D34" s="25"/>
      <c r="E34" s="25"/>
      <c r="F34" s="25"/>
      <c r="M34" s="25"/>
      <c r="N34" s="25"/>
      <c r="O34" s="25"/>
      <c r="P34" s="25"/>
      <c r="Q34" s="25"/>
      <c r="R34" s="25"/>
    </row>
    <row r="35" spans="3:18" x14ac:dyDescent="0.25">
      <c r="C35" s="24" t="s">
        <v>244</v>
      </c>
      <c r="D35" s="24"/>
      <c r="E35" s="24"/>
      <c r="F35" s="24"/>
      <c r="M35" s="24" t="s">
        <v>245</v>
      </c>
      <c r="N35" s="24"/>
      <c r="O35" s="24"/>
      <c r="P35" s="24"/>
      <c r="Q35" s="24"/>
      <c r="R35" s="24"/>
    </row>
    <row r="36" spans="3:18" x14ac:dyDescent="0.25">
      <c r="C36" s="24" t="s">
        <v>240</v>
      </c>
      <c r="D36" s="24"/>
      <c r="E36" s="24"/>
      <c r="F36" s="24"/>
      <c r="M36" s="24" t="s">
        <v>246</v>
      </c>
      <c r="N36" s="24"/>
      <c r="O36" s="24"/>
      <c r="P36" s="24"/>
      <c r="Q36" s="24"/>
      <c r="R36" s="24"/>
    </row>
    <row r="37" spans="3:18" x14ac:dyDescent="0.25">
      <c r="C37" s="16"/>
      <c r="D37" s="16"/>
      <c r="E37" s="16"/>
      <c r="F37" s="16"/>
      <c r="M37" s="16"/>
      <c r="N37" s="16"/>
      <c r="O37" s="16"/>
      <c r="P37" s="16"/>
      <c r="Q37" s="16"/>
      <c r="R37" s="16"/>
    </row>
    <row r="38" spans="3:18" x14ac:dyDescent="0.25">
      <c r="C38" s="24">
        <v>45643.642257567299</v>
      </c>
      <c r="D38" s="24"/>
      <c r="E38" s="24"/>
      <c r="F38" s="24"/>
      <c r="M38" s="16"/>
      <c r="N38" s="16"/>
      <c r="O38" s="16"/>
      <c r="P38" s="16"/>
      <c r="Q38" s="16"/>
      <c r="R38" s="16"/>
    </row>
    <row r="39" spans="3:18" x14ac:dyDescent="0.25">
      <c r="C39" s="25" t="s">
        <v>247</v>
      </c>
      <c r="D39" s="25"/>
      <c r="E39" s="25"/>
      <c r="F39" s="25"/>
      <c r="M39" s="16"/>
      <c r="N39" s="16"/>
      <c r="O39" s="16"/>
      <c r="P39" s="16"/>
      <c r="Q39" s="16"/>
      <c r="R39" s="16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27:F27"/>
    <mergeCell ref="M27:R27"/>
    <mergeCell ref="C28:F28"/>
    <mergeCell ref="M28:R28"/>
    <mergeCell ref="C29:F29"/>
    <mergeCell ref="M29:R29"/>
    <mergeCell ref="C30:F30"/>
    <mergeCell ref="M30:R30"/>
    <mergeCell ref="C31:F31"/>
    <mergeCell ref="M31:R31"/>
    <mergeCell ref="C32:F32"/>
    <mergeCell ref="M32:R32"/>
    <mergeCell ref="C33:F34"/>
    <mergeCell ref="M33:R34"/>
    <mergeCell ref="C35:F35"/>
    <mergeCell ref="M35:R35"/>
    <mergeCell ref="C36:F36"/>
    <mergeCell ref="M36:R36"/>
    <mergeCell ref="C37:F37"/>
    <mergeCell ref="M37:R37"/>
    <mergeCell ref="C38:F38"/>
    <mergeCell ref="M38:R38"/>
    <mergeCell ref="C39:F39"/>
    <mergeCell ref="M39:R39"/>
  </mergeCells>
  <pageMargins left="0.7" right="0.7" top="0.75" bottom="0.75" header="0.3" footer="0.3"/>
  <pageSetup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Общо</vt:lpstr>
      <vt:lpstr>1.ОТДЕЛ ОБРАЗОВАНИЕ</vt:lpstr>
      <vt:lpstr>2.СУ ХРИСТО БОТЕВ С.ЧЕПИНЦИ</vt:lpstr>
      <vt:lpstr>3.СУ СВ.СВ.КИРИЛ И МЕТОДИЙ ГР.Р</vt:lpstr>
      <vt:lpstr>Общо!Print_Titles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Schet5</cp:lastModifiedBy>
  <cp:lastPrinted>2024-12-20T12:55:55Z</cp:lastPrinted>
  <dcterms:created xsi:type="dcterms:W3CDTF">2024-12-17T15:24:50Z</dcterms:created>
  <dcterms:modified xsi:type="dcterms:W3CDTF">2024-12-23T08:55:42Z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